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19200" windowHeight="7050" activeTab="1"/>
  </bookViews>
  <sheets>
    <sheet name="Balance general" sheetId="1" r:id="rId1"/>
    <sheet name="Estado de resultados" sheetId="2" r:id="rId2"/>
  </sheets>
  <externalReferences>
    <externalReference r:id="rId3"/>
    <externalReference r:id="rId4"/>
  </externalReferences>
  <definedNames>
    <definedName name="A">#REF!</definedName>
    <definedName name="AAA">#REF!</definedName>
    <definedName name="_xlnm.Print_Area" localSheetId="0">'Balance general'!$A$1:$B$82</definedName>
    <definedName name="Beg_Bal">#REF!</definedName>
    <definedName name="Data">#REF!</definedName>
    <definedName name="End_Bal">'[2]Consolidado de Act. Fijo'!#REF!</definedName>
    <definedName name="Extra_Pay">#REF!</definedName>
    <definedName name="fhhfhf">#REF!</definedName>
    <definedName name="Full_Print">#REF!</definedName>
    <definedName name="Header_Row">ROW(#REF!)</definedName>
    <definedName name="hjdjhf">Scheduled_Payment+Extra_Payment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evo">#REF!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general'!$1:$6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2" l="1"/>
  <c r="B31" i="2"/>
  <c r="B20" i="2" l="1"/>
  <c r="B34" i="2" s="1"/>
  <c r="B40" i="2" l="1"/>
  <c r="B43" i="2" s="1"/>
  <c r="B51" i="2" s="1"/>
  <c r="B56" i="2" l="1"/>
  <c r="B62" i="2" s="1"/>
  <c r="B66" i="2" s="1"/>
</calcChain>
</file>

<file path=xl/sharedStrings.xml><?xml version="1.0" encoding="utf-8"?>
<sst xmlns="http://schemas.openxmlformats.org/spreadsheetml/2006/main" count="124" uniqueCount="111">
  <si>
    <t>INVERSIONES FINANCIERAS DAVIVIENDA, S.A.Y SUBSIDIARIAS</t>
  </si>
  <si>
    <t>Sociedad Controladora de Finalidad Exclusiva</t>
  </si>
  <si>
    <t>31 de Octubre de 2019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</si>
  <si>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</si>
  <si>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</si>
  <si>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</si>
  <si>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</si>
  <si>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</si>
  <si>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</si>
  <si>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</si>
  <si>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</si>
  <si>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</si>
  <si>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</si>
  <si>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</si>
  <si>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</si>
  <si>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 xml:space="preserve">Primas por cobrar  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</si>
  <si>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</si>
  <si>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</si>
  <si>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</si>
  <si>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</si>
  <si>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</si>
  <si>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</si>
  <si>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</si>
  <si>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</si>
  <si>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</si>
  <si>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</si>
  <si>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</si>
  <si>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</si>
  <si>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Total otros activos</t>
  </si>
  <si>
    <t>Activo fijo:</t>
  </si>
  <si>
    <t>Bienes inmuebles, muebles y otros, neto de depreciación acumulada</t>
  </si>
  <si>
    <t>Total activo fijo  neto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</si>
  <si>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</si>
  <si>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</si>
  <si>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</si>
  <si>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</si>
  <si>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</si>
  <si>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</si>
  <si>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</si>
  <si>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</si>
  <si>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</si>
  <si>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Depósitos de primas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</si>
  <si>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</si>
  <si>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</si>
  <si>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</si>
  <si>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</si>
  <si>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</si>
  <si>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</si>
  <si>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</si>
  <si>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</si>
  <si>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</si>
  <si>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</si>
  <si>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</si>
  <si>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</si>
  <si>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</si>
  <si>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</si>
  <si>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</si>
  <si>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</si>
  <si>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</si>
  <si>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</si>
  <si>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Acumulación de ajuste por conversión</t>
  </si>
  <si>
    <t>TOTAL PATRIMONIO</t>
  </si>
  <si>
    <t>TOTAL PASIVOS Y PATRIMONIO</t>
  </si>
  <si>
    <t>Estado Consolidado de Resultados</t>
  </si>
  <si>
    <t>Del 01 al 31 de Octubre de 2019</t>
  </si>
  <si>
    <t>Mes actual: Octubre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</si>
  <si>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</si>
  <si>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</si>
  <si>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</si>
  <si>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</si>
  <si>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</si>
  <si>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</si>
  <si>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</si>
  <si>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</si>
  <si>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Primas netas de devoluciones y cancelaciones</t>
  </si>
  <si>
    <t>Ingresos técnicos por ajuste a las reservas</t>
  </si>
  <si>
    <t>Otros servicios y contingencias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</si>
  <si>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</si>
  <si>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</si>
  <si>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</si>
  <si>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</si>
  <si>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</si>
  <si>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Siniestros y obligaciones contractuales</t>
  </si>
  <si>
    <t>Egresos técnicos por ajustes a las reservas</t>
  </si>
  <si>
    <t>Gastos de adquisición, conservación y cobranza de primas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</si>
  <si>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</si>
  <si>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</si>
  <si>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</si>
  <si>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</si>
  <si>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</si>
  <si>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</si>
  <si>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</si>
  <si>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</si>
  <si>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</si>
  <si>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</si>
  <si>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</si>
  <si>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</si>
  <si>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</si>
  <si>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</si>
  <si>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</si>
  <si>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</si>
  <si>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</si>
  <si>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</si>
  <si>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Impuesto a la contribución especial</t>
  </si>
  <si>
    <t>UTILIDAD ANTES DEL INTERÉS MINORITARIO</t>
  </si>
  <si>
    <t>Participación del interés minoritario en subsidiarias</t>
  </si>
  <si>
    <t>UTILIDAD NETA CONSOLIDADA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</si>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</sst>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 applyFont="1" applyBorder="1"/>
    <xf numFmtId="0" fontId="2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center" wrapText="1"/>
      <protection locked="0"/>
    </xf>
    <xf numFmtId="17" fontId="5" fillId="2" borderId="2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 applyProtection="1">
      <protection locked="0"/>
    </xf>
    <xf numFmtId="0" fontId="3" fillId="0" borderId="3" xfId="1" applyFont="1" applyBorder="1"/>
    <xf numFmtId="0" fontId="7" fillId="0" borderId="4" xfId="1" applyFont="1" applyFill="1" applyBorder="1" applyAlignment="1" applyProtection="1">
      <protection locked="0"/>
    </xf>
    <xf numFmtId="0" fontId="3" fillId="0" borderId="5" xfId="1" applyFont="1" applyBorder="1"/>
    <xf numFmtId="0" fontId="2" fillId="0" borderId="4" xfId="1" applyFont="1" applyFill="1" applyBorder="1" applyAlignment="1" applyProtection="1">
      <protection locked="0"/>
    </xf>
    <xf numFmtId="0" fontId="3" fillId="0" borderId="4" xfId="1" applyFont="1" applyFill="1" applyBorder="1" applyAlignment="1" applyProtection="1">
      <alignment horizontal="left" indent="1"/>
      <protection locked="0"/>
    </xf>
    <xf numFmtId="165" fontId="3" fillId="0" borderId="5" xfId="2" applyNumberFormat="1" applyFont="1" applyFill="1" applyBorder="1" applyAlignment="1" applyProtection="1">
      <alignment horizontal="right" indent="1"/>
      <protection locked="0"/>
    </xf>
    <xf numFmtId="165" fontId="1" fillId="0" borderId="0" xfId="1" applyNumberFormat="1" applyFont="1" applyBorder="1"/>
    <xf numFmtId="165" fontId="3" fillId="0" borderId="6" xfId="2" applyNumberFormat="1" applyFont="1" applyFill="1" applyBorder="1" applyAlignment="1" applyProtection="1">
      <alignment horizontal="right" indent="1"/>
      <protection locked="0"/>
    </xf>
    <xf numFmtId="0" fontId="4" fillId="0" borderId="4" xfId="1" applyFont="1" applyFill="1" applyBorder="1" applyAlignment="1" applyProtection="1">
      <alignment horizontal="left" indent="3"/>
      <protection locked="0"/>
    </xf>
    <xf numFmtId="165" fontId="4" fillId="0" borderId="5" xfId="2" applyNumberFormat="1" applyFont="1" applyFill="1" applyBorder="1" applyAlignment="1" applyProtection="1">
      <alignment horizontal="right" indent="3"/>
      <protection locked="0"/>
    </xf>
    <xf numFmtId="165" fontId="3" fillId="0" borderId="5" xfId="2" applyNumberFormat="1" applyFont="1" applyBorder="1" applyAlignment="1">
      <alignment horizontal="right"/>
    </xf>
    <xf numFmtId="0" fontId="2" fillId="0" borderId="7" xfId="1" applyFont="1" applyFill="1" applyBorder="1" applyAlignment="1" applyProtection="1">
      <alignment horizontal="left"/>
      <protection locked="0"/>
    </xf>
    <xf numFmtId="166" fontId="3" fillId="0" borderId="8" xfId="2" applyNumberFormat="1" applyFont="1" applyBorder="1" applyAlignment="1">
      <alignment horizontal="right"/>
    </xf>
    <xf numFmtId="0" fontId="3" fillId="0" borderId="4" xfId="1" applyFont="1" applyFill="1" applyBorder="1" applyAlignment="1" applyProtection="1">
      <protection locked="0"/>
    </xf>
    <xf numFmtId="165" fontId="3" fillId="0" borderId="8" xfId="2" applyNumberFormat="1" applyFont="1" applyBorder="1" applyAlignment="1">
      <alignment horizontal="right"/>
    </xf>
    <xf numFmtId="0" fontId="2" fillId="0" borderId="9" xfId="1" applyFont="1" applyFill="1" applyBorder="1" applyAlignment="1" applyProtection="1">
      <alignment horizontal="left"/>
      <protection locked="0"/>
    </xf>
    <xf numFmtId="166" fontId="3" fillId="0" borderId="10" xfId="1" applyNumberFormat="1" applyFont="1" applyBorder="1"/>
    <xf numFmtId="164" fontId="1" fillId="0" borderId="0" xfId="1" applyNumberFormat="1" applyFont="1" applyBorder="1"/>
    <xf numFmtId="165" fontId="3" fillId="0" borderId="5" xfId="2" applyNumberFormat="1" applyFont="1" applyBorder="1"/>
    <xf numFmtId="165" fontId="3" fillId="0" borderId="8" xfId="2" applyNumberFormat="1" applyFont="1" applyBorder="1"/>
    <xf numFmtId="165" fontId="3" fillId="3" borderId="5" xfId="2" applyNumberFormat="1" applyFont="1" applyFill="1" applyBorder="1"/>
    <xf numFmtId="165" fontId="3" fillId="0" borderId="10" xfId="2" applyNumberFormat="1" applyFont="1" applyBorder="1"/>
    <xf numFmtId="165" fontId="3" fillId="0" borderId="11" xfId="2" applyNumberFormat="1" applyFont="1" applyBorder="1"/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165" fontId="3" fillId="0" borderId="9" xfId="2" applyNumberFormat="1" applyFont="1" applyBorder="1"/>
    <xf numFmtId="0" fontId="1" fillId="0" borderId="0" xfId="1" applyFont="1" applyFill="1" applyBorder="1" applyAlignment="1" applyProtection="1">
      <protection locked="0"/>
    </xf>
    <xf numFmtId="166" fontId="1" fillId="0" borderId="0" xfId="1" applyNumberFormat="1" applyFont="1" applyFill="1" applyBorder="1" applyAlignment="1" applyProtection="1"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5" fillId="4" borderId="4" xfId="1" applyFont="1" applyFill="1" applyBorder="1" applyAlignment="1" applyProtection="1">
      <alignment horizontal="center" wrapText="1"/>
      <protection locked="0"/>
    </xf>
    <xf numFmtId="0" fontId="5" fillId="4" borderId="12" xfId="1" applyFont="1" applyFill="1" applyBorder="1" applyAlignment="1">
      <alignment horizontal="center" wrapText="1"/>
    </xf>
    <xf numFmtId="0" fontId="8" fillId="0" borderId="4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>
      <alignment horizontal="center"/>
    </xf>
    <xf numFmtId="0" fontId="8" fillId="0" borderId="4" xfId="1" applyFont="1" applyFill="1" applyBorder="1" applyAlignment="1" applyProtection="1">
      <alignment horizontal="left" indent="1"/>
      <protection locked="0"/>
    </xf>
    <xf numFmtId="165" fontId="3" fillId="0" borderId="12" xfId="2" applyNumberFormat="1" applyFont="1" applyFill="1" applyBorder="1" applyAlignment="1">
      <alignment horizontal="center"/>
    </xf>
    <xf numFmtId="0" fontId="9" fillId="0" borderId="7" xfId="1" applyFont="1" applyFill="1" applyBorder="1" applyAlignment="1" applyProtection="1">
      <alignment horizontal="left"/>
      <protection locked="0"/>
    </xf>
    <xf numFmtId="165" fontId="2" fillId="0" borderId="13" xfId="2" applyNumberFormat="1" applyFont="1" applyFill="1" applyBorder="1" applyAlignment="1">
      <alignment horizontal="center"/>
    </xf>
    <xf numFmtId="165" fontId="2" fillId="0" borderId="14" xfId="2" applyNumberFormat="1" applyFont="1" applyFill="1" applyBorder="1" applyAlignment="1">
      <alignment horizontal="center"/>
    </xf>
    <xf numFmtId="165" fontId="3" fillId="0" borderId="15" xfId="2" applyNumberFormat="1" applyFont="1" applyFill="1" applyBorder="1" applyAlignment="1">
      <alignment horizontal="center"/>
    </xf>
    <xf numFmtId="0" fontId="2" fillId="5" borderId="7" xfId="1" applyFont="1" applyFill="1" applyBorder="1" applyAlignment="1" applyProtection="1">
      <protection locked="0"/>
    </xf>
    <xf numFmtId="165" fontId="2" fillId="5" borderId="13" xfId="2" applyNumberFormat="1" applyFont="1" applyFill="1" applyBorder="1" applyAlignment="1">
      <alignment horizontal="center"/>
    </xf>
    <xf numFmtId="0" fontId="9" fillId="0" borderId="4" xfId="1" applyFont="1" applyFill="1" applyBorder="1" applyAlignment="1" applyProtection="1">
      <alignment horizontal="left"/>
      <protection locked="0"/>
    </xf>
    <xf numFmtId="165" fontId="3" fillId="0" borderId="14" xfId="2" quotePrefix="1" applyNumberFormat="1" applyFont="1" applyFill="1" applyBorder="1" applyAlignment="1">
      <alignment horizontal="center"/>
    </xf>
    <xf numFmtId="165" fontId="3" fillId="0" borderId="16" xfId="2" applyNumberFormat="1" applyFont="1" applyFill="1" applyBorder="1" applyAlignment="1">
      <alignment horizontal="center"/>
    </xf>
    <xf numFmtId="0" fontId="2" fillId="5" borderId="9" xfId="1" applyFont="1" applyFill="1" applyBorder="1" applyAlignment="1" applyProtection="1">
      <protection locked="0"/>
    </xf>
    <xf numFmtId="165" fontId="2" fillId="5" borderId="17" xfId="2" applyNumberFormat="1" applyFont="1" applyFill="1" applyBorder="1" applyAlignment="1">
      <alignment horizontal="center"/>
    </xf>
    <xf numFmtId="0" fontId="8" fillId="0" borderId="18" xfId="1" applyFont="1" applyFill="1" applyBorder="1" applyAlignment="1" applyProtection="1">
      <alignment horizontal="left"/>
      <protection locked="0"/>
    </xf>
  </cellXfs>
  <cellStyles count="3">
    <cellStyle name="Millares 5 2 3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9/Octubre/Balances/CONSOLIDADO%20OCTUBRE%202019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Balance general"/>
      <sheetName val="Estado de resultados"/>
      <sheetName val="EEFF CONGLOMERADO SSF NVO FORMA"/>
      <sheetName val="HOJA DE CONSOLIDACION"/>
      <sheetName val="FLUJO BCO IND"/>
      <sheetName val="FLUJO BCO CONSOL"/>
      <sheetName val="FLUJO IFD CONSOL"/>
      <sheetName val="mov patrimonioht"/>
      <sheetName val="Dividendos 2016"/>
      <sheetName val="PARTICIPACIONIFD 2019"/>
      <sheetName val="balance IFD"/>
      <sheetName val="ANEXO "/>
      <sheetName val="DIVIDENDOS"/>
      <sheetName val="PARTIDAS BANCO"/>
      <sheetName val="PARTIDAS IFD"/>
      <sheetName val="partidas seguros"/>
      <sheetName val="wfsaldos ajuste6"/>
      <sheetName val="Inversiones"/>
      <sheetName val="Intereses"/>
      <sheetName val="Segmento Banco"/>
      <sheetName val="Segmento IFD"/>
      <sheetName val="Estado Financieros IFD"/>
      <sheetName val="VIDA"/>
      <sheetName val="SEGUROS"/>
      <sheetName val="VAL"/>
      <sheetName val="DAV SERV"/>
      <sheetName val="IFD"/>
      <sheetName val="ALM"/>
      <sheetName val="ajuste particip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showGridLines="0" topLeftCell="A61" zoomScale="75" zoomScaleNormal="75" zoomScaleSheetLayoutView="75" workbookViewId="0">
      <selection sqref="A1:B88"/>
    </sheetView>
  </sheetViews>
  <sheetFormatPr baseColWidth="10" defaultColWidth="11.453125" defaultRowHeight="12.5" x14ac:dyDescent="0.25"/>
  <cols>
    <col min="1" max="1" width="71.81640625" style="1" customWidth="1"/>
    <col min="2" max="2" width="27.1796875" style="1" customWidth="1"/>
    <col min="3" max="3" width="18.54296875" style="1" bestFit="1" customWidth="1"/>
    <col min="4" max="4" width="17.453125" style="1" bestFit="1" customWidth="1"/>
    <col min="5" max="16384" width="11.453125" style="1"/>
  </cols>
  <sheetData>
    <row r="1" spans="1:4" s="3" customFormat="1" ht="14" x14ac:dyDescent="0.3">
      <c r="A1" s="2" t="s">
        <v>0</v>
      </c>
      <c r="B1" s="2"/>
    </row>
    <row r="2" spans="1:4" s="3" customFormat="1" ht="14" x14ac:dyDescent="0.3">
      <c r="A2" s="2" t="s">
        <v>1</v>
      </c>
      <c r="B2" s="2"/>
    </row>
    <row r="3" spans="1:4" s="3" customFormat="1" ht="14" x14ac:dyDescent="0.3">
      <c r="A3" s="4" t="s">
        <v>1</v>
      </c>
      <c r="B3" s="4"/>
    </row>
    <row r="4" spans="1:4" s="3" customFormat="1" ht="14" x14ac:dyDescent="0.3">
      <c r="A4" s="4" t="s">
        <v>2</v>
      </c>
      <c r="B4" s="4"/>
    </row>
    <row r="5" spans="1:4" s="3" customFormat="1" ht="14.5" x14ac:dyDescent="0.35">
      <c r="A5" s="5" t="s">
        <v>3</v>
      </c>
      <c r="B5" s="5"/>
    </row>
    <row r="6" spans="1:4" ht="14" x14ac:dyDescent="0.3">
      <c r="A6" s="6" t="s">
        <v>4</v>
      </c>
      <c r="B6" s="7">
        <v>43769</v>
      </c>
    </row>
    <row r="7" spans="1:4" ht="14" x14ac:dyDescent="0.3">
      <c r="A7" s="8"/>
      <c r="B7" s="9"/>
    </row>
    <row r="8" spans="1:4" ht="14" x14ac:dyDescent="0.3">
      <c r="A8" s="10" t="s">
        <v>5</v>
      </c>
      <c r="B8" s="11"/>
    </row>
    <row r="9" spans="1:4" ht="14" x14ac:dyDescent="0.3">
      <c r="A9" s="10"/>
      <c r="B9" s="11"/>
    </row>
    <row r="10" spans="1:4" ht="14" x14ac:dyDescent="0.3">
      <c r="A10" s="12" t="s">
        <v>6</v>
      </c>
      <c r="B10" s="11"/>
    </row>
    <row r="11" spans="1:4" ht="14" x14ac:dyDescent="0.3">
      <c r="A11" s="13" t="s">
        <v>7</v>
      </c>
      <c r="B11" s="14">
        <v>573423.99406000006</v>
      </c>
      <c r="D11" s="15"/>
    </row>
    <row r="12" spans="1:4" ht="14" x14ac:dyDescent="0.3">
      <c r="A12" s="13" t="s">
        <v>8</v>
      </c>
      <c r="B12" s="14">
        <v>200</v>
      </c>
      <c r="D12" s="15"/>
    </row>
    <row r="13" spans="1:4" ht="14" x14ac:dyDescent="0.3">
      <c r="A13" s="13" t="s">
        <v>9</v>
      </c>
      <c r="B13" s="14">
        <v>229840.62726000001</v>
      </c>
      <c r="D13" s="15"/>
    </row>
    <row r="14" spans="1:4" ht="14" x14ac:dyDescent="0.3">
      <c r="A14" s="13" t="s">
        <v>10</v>
      </c>
      <c r="B14" s="16">
        <v>1880172.54005</v>
      </c>
      <c r="D14" s="15"/>
    </row>
    <row r="15" spans="1:4" ht="14.5" x14ac:dyDescent="0.35">
      <c r="A15" s="17" t="s">
        <v>11</v>
      </c>
      <c r="B15" s="18">
        <v>1873564.1437200001</v>
      </c>
      <c r="D15" s="15"/>
    </row>
    <row r="16" spans="1:4" ht="14.5" x14ac:dyDescent="0.35">
      <c r="A16" s="17" t="s">
        <v>12</v>
      </c>
      <c r="B16" s="18">
        <v>41468.897600000004</v>
      </c>
      <c r="D16" s="15"/>
    </row>
    <row r="17" spans="1:4" ht="14.5" x14ac:dyDescent="0.35">
      <c r="A17" s="17" t="s">
        <v>13</v>
      </c>
      <c r="B17" s="18">
        <v>7830.0702899999978</v>
      </c>
      <c r="D17" s="15"/>
    </row>
    <row r="18" spans="1:4" ht="14.5" x14ac:dyDescent="0.35">
      <c r="A18" s="17" t="s">
        <v>14</v>
      </c>
      <c r="B18" s="18">
        <v>-42690.571560000004</v>
      </c>
      <c r="D18" s="15"/>
    </row>
    <row r="19" spans="1:4" ht="14.5" x14ac:dyDescent="0.35">
      <c r="A19" s="17" t="s">
        <v>15</v>
      </c>
      <c r="B19" s="19">
        <v>3777.4858899999999</v>
      </c>
      <c r="D19" s="15"/>
    </row>
    <row r="20" spans="1:4" ht="14" x14ac:dyDescent="0.3">
      <c r="A20" s="13" t="s">
        <v>16</v>
      </c>
      <c r="B20" s="19">
        <v>235.86823000000001</v>
      </c>
      <c r="D20" s="15"/>
    </row>
    <row r="21" spans="1:4" ht="14" x14ac:dyDescent="0.3">
      <c r="A21" s="20" t="s">
        <v>17</v>
      </c>
      <c r="B21" s="21">
        <v>2687650.5154900001</v>
      </c>
    </row>
    <row r="22" spans="1:4" ht="14" x14ac:dyDescent="0.3">
      <c r="A22" s="22"/>
      <c r="B22" s="19"/>
    </row>
    <row r="23" spans="1:4" ht="14" x14ac:dyDescent="0.3">
      <c r="A23" s="12" t="s">
        <v>18</v>
      </c>
      <c r="B23" s="19"/>
    </row>
    <row r="24" spans="1:4" ht="14" x14ac:dyDescent="0.3">
      <c r="A24" s="13" t="s">
        <v>19</v>
      </c>
      <c r="B24" s="19">
        <v>3823.6643299999996</v>
      </c>
      <c r="D24" s="15"/>
    </row>
    <row r="25" spans="1:4" ht="14.5" x14ac:dyDescent="0.35">
      <c r="A25" s="17" t="s">
        <v>20</v>
      </c>
      <c r="B25" s="19">
        <v>14303.738019999999</v>
      </c>
      <c r="D25" s="15"/>
    </row>
    <row r="26" spans="1:4" ht="14.5" x14ac:dyDescent="0.35">
      <c r="A26" s="17" t="s">
        <v>21</v>
      </c>
      <c r="B26" s="19">
        <v>-10480.073689999999</v>
      </c>
      <c r="D26" s="15"/>
    </row>
    <row r="27" spans="1:4" ht="14" x14ac:dyDescent="0.3">
      <c r="A27" s="13" t="s">
        <v>22</v>
      </c>
      <c r="B27" s="19">
        <v>4889.6043897197769</v>
      </c>
      <c r="D27" s="15"/>
    </row>
    <row r="28" spans="1:4" ht="14" x14ac:dyDescent="0.3">
      <c r="A28" s="13" t="s">
        <v>23</v>
      </c>
      <c r="B28" s="19">
        <v>36344.78283380231</v>
      </c>
      <c r="D28" s="15"/>
    </row>
    <row r="29" spans="1:4" ht="14.5" x14ac:dyDescent="0.35">
      <c r="A29" s="17" t="s">
        <v>24</v>
      </c>
      <c r="B29" s="19">
        <v>392.80631</v>
      </c>
      <c r="D29" s="15"/>
    </row>
    <row r="30" spans="1:4" ht="14.5" x14ac:dyDescent="0.35">
      <c r="A30" s="17" t="s">
        <v>25</v>
      </c>
      <c r="B30" s="19">
        <v>30872.839019999999</v>
      </c>
      <c r="D30" s="15"/>
    </row>
    <row r="31" spans="1:4" ht="14.5" x14ac:dyDescent="0.35">
      <c r="A31" s="17" t="s">
        <v>26</v>
      </c>
      <c r="B31" s="19">
        <v>6671.3229438023145</v>
      </c>
      <c r="D31" s="15"/>
    </row>
    <row r="32" spans="1:4" ht="14.5" x14ac:dyDescent="0.35">
      <c r="A32" s="17" t="s">
        <v>27</v>
      </c>
      <c r="B32" s="19">
        <v>-1592.18544</v>
      </c>
      <c r="D32" s="15"/>
    </row>
    <row r="33" spans="1:4" ht="14" x14ac:dyDescent="0.3">
      <c r="A33" s="20" t="s">
        <v>28</v>
      </c>
      <c r="B33" s="23">
        <v>45058.051553522091</v>
      </c>
    </row>
    <row r="34" spans="1:4" ht="14" x14ac:dyDescent="0.3">
      <c r="A34" s="22"/>
      <c r="B34" s="19"/>
      <c r="D34" s="15"/>
    </row>
    <row r="35" spans="1:4" ht="14" x14ac:dyDescent="0.3">
      <c r="A35" s="12" t="s">
        <v>29</v>
      </c>
      <c r="B35" s="19"/>
      <c r="D35" s="15"/>
    </row>
    <row r="36" spans="1:4" ht="14" x14ac:dyDescent="0.3">
      <c r="A36" s="13" t="s">
        <v>30</v>
      </c>
      <c r="B36" s="19">
        <v>49423.631210000007</v>
      </c>
      <c r="D36" s="15"/>
    </row>
    <row r="37" spans="1:4" ht="14" x14ac:dyDescent="0.3">
      <c r="A37" s="20" t="s">
        <v>31</v>
      </c>
      <c r="B37" s="23">
        <v>49423.631210000007</v>
      </c>
      <c r="D37" s="15"/>
    </row>
    <row r="38" spans="1:4" ht="14" x14ac:dyDescent="0.3">
      <c r="A38" s="22"/>
      <c r="B38" s="19"/>
      <c r="D38" s="15"/>
    </row>
    <row r="39" spans="1:4" ht="14" x14ac:dyDescent="0.3">
      <c r="A39" s="20" t="s">
        <v>32</v>
      </c>
      <c r="B39" s="23">
        <v>106164.98897000001</v>
      </c>
      <c r="D39" s="15"/>
    </row>
    <row r="40" spans="1:4" ht="14" x14ac:dyDescent="0.3">
      <c r="A40" s="22"/>
      <c r="B40" s="19"/>
      <c r="D40" s="15"/>
    </row>
    <row r="41" spans="1:4" ht="14.5" thickBot="1" x14ac:dyDescent="0.35">
      <c r="A41" s="24" t="s">
        <v>33</v>
      </c>
      <c r="B41" s="25">
        <v>2888297.187223522</v>
      </c>
      <c r="C41" s="26"/>
      <c r="D41" s="15">
        <v>0</v>
      </c>
    </row>
    <row r="42" spans="1:4" ht="14.5" thickTop="1" x14ac:dyDescent="0.3">
      <c r="A42" s="22"/>
      <c r="B42" s="11"/>
      <c r="D42" s="15"/>
    </row>
    <row r="43" spans="1:4" ht="14" x14ac:dyDescent="0.3">
      <c r="A43" s="10" t="s">
        <v>34</v>
      </c>
      <c r="B43" s="11"/>
      <c r="D43" s="15"/>
    </row>
    <row r="44" spans="1:4" ht="14" x14ac:dyDescent="0.3">
      <c r="A44" s="10"/>
      <c r="B44" s="11"/>
      <c r="D44" s="15"/>
    </row>
    <row r="45" spans="1:4" ht="14" x14ac:dyDescent="0.3">
      <c r="A45" s="12" t="s">
        <v>35</v>
      </c>
      <c r="B45" s="11"/>
      <c r="D45" s="15"/>
    </row>
    <row r="46" spans="1:4" ht="14" x14ac:dyDescent="0.3">
      <c r="A46" s="13" t="s">
        <v>36</v>
      </c>
      <c r="B46" s="27">
        <v>1755849.2234100001</v>
      </c>
      <c r="D46" s="15"/>
    </row>
    <row r="47" spans="1:4" ht="14" x14ac:dyDescent="0.3">
      <c r="A47" s="13" t="s">
        <v>37</v>
      </c>
      <c r="B47" s="27">
        <v>401511.76646750001</v>
      </c>
      <c r="D47" s="15"/>
    </row>
    <row r="48" spans="1:4" ht="14" x14ac:dyDescent="0.3">
      <c r="A48" s="13" t="s">
        <v>38</v>
      </c>
      <c r="B48" s="27">
        <v>200</v>
      </c>
      <c r="D48" s="15"/>
    </row>
    <row r="49" spans="1:4" ht="14" x14ac:dyDescent="0.3">
      <c r="A49" s="13" t="s">
        <v>39</v>
      </c>
      <c r="B49" s="27">
        <v>200595.55708</v>
      </c>
      <c r="D49" s="15"/>
    </row>
    <row r="50" spans="1:4" ht="14" x14ac:dyDescent="0.3">
      <c r="A50" s="13" t="s">
        <v>40</v>
      </c>
      <c r="B50" s="27">
        <v>1913.9311700000001</v>
      </c>
      <c r="D50" s="15"/>
    </row>
    <row r="51" spans="1:4" ht="14" x14ac:dyDescent="0.3">
      <c r="A51" s="13" t="s">
        <v>41</v>
      </c>
      <c r="B51" s="27">
        <v>0</v>
      </c>
      <c r="D51" s="15"/>
    </row>
    <row r="52" spans="1:4" ht="14" x14ac:dyDescent="0.3">
      <c r="A52" s="13" t="s">
        <v>42</v>
      </c>
      <c r="B52" s="27">
        <v>12930.32259</v>
      </c>
      <c r="D52" s="15"/>
    </row>
    <row r="53" spans="1:4" ht="14" x14ac:dyDescent="0.3">
      <c r="A53" s="20" t="s">
        <v>43</v>
      </c>
      <c r="B53" s="28">
        <v>2373000.8007175005</v>
      </c>
      <c r="D53" s="15"/>
    </row>
    <row r="54" spans="1:4" ht="14" x14ac:dyDescent="0.3">
      <c r="A54" s="22"/>
      <c r="B54" s="27"/>
      <c r="D54" s="15"/>
    </row>
    <row r="55" spans="1:4" ht="14" x14ac:dyDescent="0.3">
      <c r="A55" s="12" t="s">
        <v>44</v>
      </c>
      <c r="B55" s="27"/>
      <c r="D55" s="15"/>
    </row>
    <row r="56" spans="1:4" ht="14" x14ac:dyDescent="0.3">
      <c r="A56" s="13" t="s">
        <v>45</v>
      </c>
      <c r="B56" s="29">
        <v>35364.545612802322</v>
      </c>
      <c r="D56" s="15"/>
    </row>
    <row r="57" spans="1:4" ht="14" x14ac:dyDescent="0.3">
      <c r="A57" s="13" t="s">
        <v>46</v>
      </c>
      <c r="B57" s="27">
        <v>3998.7548099999999</v>
      </c>
      <c r="D57" s="15"/>
    </row>
    <row r="58" spans="1:4" ht="14" x14ac:dyDescent="0.3">
      <c r="A58" s="13" t="s">
        <v>42</v>
      </c>
      <c r="B58" s="27">
        <v>11357.62844857143</v>
      </c>
      <c r="D58" s="15"/>
    </row>
    <row r="59" spans="1:4" ht="14" x14ac:dyDescent="0.3">
      <c r="A59" s="20" t="s">
        <v>47</v>
      </c>
      <c r="B59" s="28">
        <v>50720.928871373748</v>
      </c>
      <c r="D59" s="15"/>
    </row>
    <row r="60" spans="1:4" ht="14" x14ac:dyDescent="0.3">
      <c r="A60" s="22"/>
      <c r="B60" s="27"/>
      <c r="D60" s="15"/>
    </row>
    <row r="61" spans="1:4" ht="14" x14ac:dyDescent="0.3">
      <c r="A61" s="12" t="s">
        <v>48</v>
      </c>
      <c r="B61" s="27"/>
      <c r="D61" s="15"/>
    </row>
    <row r="62" spans="1:4" ht="14" x14ac:dyDescent="0.3">
      <c r="A62" s="13" t="s">
        <v>49</v>
      </c>
      <c r="B62" s="27">
        <v>3151.2630099999997</v>
      </c>
      <c r="D62" s="15"/>
    </row>
    <row r="63" spans="1:4" ht="14" x14ac:dyDescent="0.3">
      <c r="A63" s="13" t="s">
        <v>50</v>
      </c>
      <c r="B63" s="27">
        <v>9004.7227800000019</v>
      </c>
      <c r="D63" s="15"/>
    </row>
    <row r="64" spans="1:4" ht="14" x14ac:dyDescent="0.3">
      <c r="A64" s="13" t="s">
        <v>51</v>
      </c>
      <c r="B64" s="27">
        <v>2321.4049500000001</v>
      </c>
      <c r="D64" s="15"/>
    </row>
    <row r="65" spans="1:4" ht="14" x14ac:dyDescent="0.3">
      <c r="A65" s="20" t="s">
        <v>52</v>
      </c>
      <c r="B65" s="28">
        <v>14477.390740000003</v>
      </c>
      <c r="D65" s="15"/>
    </row>
    <row r="66" spans="1:4" ht="14" x14ac:dyDescent="0.3">
      <c r="A66" s="22"/>
      <c r="B66" s="27"/>
      <c r="D66" s="15"/>
    </row>
    <row r="67" spans="1:4" ht="14" x14ac:dyDescent="0.3">
      <c r="A67" s="22"/>
      <c r="B67" s="27"/>
      <c r="D67" s="15"/>
    </row>
    <row r="68" spans="1:4" ht="14" x14ac:dyDescent="0.3">
      <c r="A68" s="20" t="s">
        <v>53</v>
      </c>
      <c r="B68" s="28">
        <v>115591.77526000001</v>
      </c>
      <c r="D68" s="15"/>
    </row>
    <row r="69" spans="1:4" ht="14" x14ac:dyDescent="0.3">
      <c r="A69" s="22"/>
      <c r="B69" s="27"/>
      <c r="D69" s="15"/>
    </row>
    <row r="70" spans="1:4" ht="14.5" thickBot="1" x14ac:dyDescent="0.35">
      <c r="A70" s="24" t="s">
        <v>54</v>
      </c>
      <c r="B70" s="30">
        <v>2553790.8955888744</v>
      </c>
      <c r="D70" s="15"/>
    </row>
    <row r="71" spans="1:4" ht="14.5" thickTop="1" x14ac:dyDescent="0.3">
      <c r="A71" s="22"/>
      <c r="B71" s="27"/>
      <c r="D71" s="15"/>
    </row>
    <row r="72" spans="1:4" ht="14" x14ac:dyDescent="0.3">
      <c r="A72" s="20" t="s">
        <v>55</v>
      </c>
      <c r="B72" s="28">
        <v>4923.9591155470362</v>
      </c>
      <c r="D72" s="15"/>
    </row>
    <row r="73" spans="1:4" ht="14" x14ac:dyDescent="0.3">
      <c r="A73" s="22"/>
      <c r="B73" s="31"/>
      <c r="D73" s="15"/>
    </row>
    <row r="74" spans="1:4" ht="14" x14ac:dyDescent="0.3">
      <c r="A74" s="12" t="s">
        <v>56</v>
      </c>
      <c r="B74" s="27"/>
      <c r="D74" s="15"/>
    </row>
    <row r="75" spans="1:4" ht="14" x14ac:dyDescent="0.3">
      <c r="A75" s="13" t="s">
        <v>57</v>
      </c>
      <c r="B75" s="27">
        <v>152000.00000285715</v>
      </c>
      <c r="D75" s="15"/>
    </row>
    <row r="76" spans="1:4" ht="14" x14ac:dyDescent="0.3">
      <c r="A76" s="32" t="s">
        <v>58</v>
      </c>
      <c r="B76" s="27">
        <v>153822.12908463407</v>
      </c>
      <c r="D76" s="15"/>
    </row>
    <row r="77" spans="1:4" ht="14" x14ac:dyDescent="0.3">
      <c r="A77" s="32" t="s">
        <v>59</v>
      </c>
      <c r="B77" s="27">
        <v>23760.202346498514</v>
      </c>
      <c r="D77" s="15"/>
    </row>
    <row r="78" spans="1:4" ht="14" x14ac:dyDescent="0.3">
      <c r="A78" s="13" t="s">
        <v>60</v>
      </c>
      <c r="B78" s="27"/>
      <c r="D78" s="15"/>
    </row>
    <row r="79" spans="1:4" ht="14" x14ac:dyDescent="0.3">
      <c r="A79" s="22"/>
      <c r="B79" s="27"/>
      <c r="D79" s="15"/>
    </row>
    <row r="80" spans="1:4" ht="14.5" thickBot="1" x14ac:dyDescent="0.35">
      <c r="A80" s="24" t="s">
        <v>61</v>
      </c>
      <c r="B80" s="30">
        <v>329582.33143398969</v>
      </c>
      <c r="D80" s="15"/>
    </row>
    <row r="81" spans="1:4" ht="14.5" thickTop="1" x14ac:dyDescent="0.3">
      <c r="A81" s="12"/>
      <c r="B81" s="27"/>
      <c r="D81" s="15"/>
    </row>
    <row r="82" spans="1:4" ht="14.5" thickBot="1" x14ac:dyDescent="0.35">
      <c r="A82" s="24" t="s">
        <v>62</v>
      </c>
      <c r="B82" s="33">
        <v>2888297.1861384111</v>
      </c>
      <c r="D82" s="15"/>
    </row>
    <row r="83" spans="1:4" ht="13" thickTop="1" x14ac:dyDescent="0.25">
      <c r="A83" s="34"/>
      <c r="B83" s="35">
        <v>-1.0851109400391579E-3</v>
      </c>
    </row>
    <row r="84" spans="1:4" x14ac:dyDescent="0.25">
      <c r="A84" s="3"/>
    </row>
    <row r="85" spans="1:4" x14ac:dyDescent="0.25">
      <c r="A85" s="3"/>
    </row>
    <row r="86" spans="1:4" x14ac:dyDescent="0.25">
      <c r="A86" s="3"/>
    </row>
    <row r="87" spans="1:4" ht="14" x14ac:dyDescent="0.3">
      <c r="A87" s="37" t="s">
        <v>107</v>
      </c>
      <c r="B87" s="36" t="s">
        <v>108</v>
      </c>
    </row>
    <row r="88" spans="1:4" ht="14" x14ac:dyDescent="0.3">
      <c r="A88" s="37" t="s">
        <v>109</v>
      </c>
      <c r="B88" s="36" t="s">
        <v>110</v>
      </c>
    </row>
    <row r="89" spans="1:4" x14ac:dyDescent="0.25">
      <c r="A89" s="3"/>
    </row>
    <row r="90" spans="1:4" x14ac:dyDescent="0.25">
      <c r="A90" s="3"/>
    </row>
    <row r="91" spans="1:4" x14ac:dyDescent="0.25">
      <c r="A91" s="3"/>
    </row>
    <row r="92" spans="1:4" x14ac:dyDescent="0.25">
      <c r="A92" s="3"/>
    </row>
    <row r="93" spans="1:4" x14ac:dyDescent="0.25">
      <c r="A93" s="3"/>
    </row>
    <row r="94" spans="1:4" x14ac:dyDescent="0.25">
      <c r="A94" s="3"/>
    </row>
    <row r="95" spans="1:4" x14ac:dyDescent="0.25">
      <c r="A95" s="3"/>
    </row>
    <row r="96" spans="1:4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showGridLines="0" tabSelected="1" zoomScaleNormal="100" zoomScaleSheetLayoutView="80" workbookViewId="0">
      <selection activeCell="A5" sqref="A5:B5"/>
    </sheetView>
  </sheetViews>
  <sheetFormatPr baseColWidth="10" defaultRowHeight="14" x14ac:dyDescent="0.3"/>
  <cols>
    <col min="1" max="1" width="71.54296875" style="37" customWidth="1"/>
    <col min="2" max="2" width="19.453125" style="36" customWidth="1"/>
    <col min="3" max="252" width="10.90625" style="37"/>
    <col min="253" max="253" width="60.7265625" style="37" bestFit="1" customWidth="1"/>
    <col min="254" max="256" width="16.453125" style="37" customWidth="1"/>
    <col min="257" max="508" width="10.90625" style="37"/>
    <col min="509" max="509" width="60.7265625" style="37" bestFit="1" customWidth="1"/>
    <col min="510" max="512" width="16.453125" style="37" customWidth="1"/>
    <col min="513" max="764" width="10.90625" style="37"/>
    <col min="765" max="765" width="60.7265625" style="37" bestFit="1" customWidth="1"/>
    <col min="766" max="768" width="16.453125" style="37" customWidth="1"/>
    <col min="769" max="1020" width="10.90625" style="37"/>
    <col min="1021" max="1021" width="60.7265625" style="37" bestFit="1" customWidth="1"/>
    <col min="1022" max="1024" width="16.453125" style="37" customWidth="1"/>
    <col min="1025" max="1276" width="10.90625" style="37"/>
    <col min="1277" max="1277" width="60.7265625" style="37" bestFit="1" customWidth="1"/>
    <col min="1278" max="1280" width="16.453125" style="37" customWidth="1"/>
    <col min="1281" max="1532" width="10.90625" style="37"/>
    <col min="1533" max="1533" width="60.7265625" style="37" bestFit="1" customWidth="1"/>
    <col min="1534" max="1536" width="16.453125" style="37" customWidth="1"/>
    <col min="1537" max="1788" width="10.90625" style="37"/>
    <col min="1789" max="1789" width="60.7265625" style="37" bestFit="1" customWidth="1"/>
    <col min="1790" max="1792" width="16.453125" style="37" customWidth="1"/>
    <col min="1793" max="2044" width="10.90625" style="37"/>
    <col min="2045" max="2045" width="60.7265625" style="37" bestFit="1" customWidth="1"/>
    <col min="2046" max="2048" width="16.453125" style="37" customWidth="1"/>
    <col min="2049" max="2300" width="10.90625" style="37"/>
    <col min="2301" max="2301" width="60.7265625" style="37" bestFit="1" customWidth="1"/>
    <col min="2302" max="2304" width="16.453125" style="37" customWidth="1"/>
    <col min="2305" max="2556" width="10.90625" style="37"/>
    <col min="2557" max="2557" width="60.7265625" style="37" bestFit="1" customWidth="1"/>
    <col min="2558" max="2560" width="16.453125" style="37" customWidth="1"/>
    <col min="2561" max="2812" width="10.90625" style="37"/>
    <col min="2813" max="2813" width="60.7265625" style="37" bestFit="1" customWidth="1"/>
    <col min="2814" max="2816" width="16.453125" style="37" customWidth="1"/>
    <col min="2817" max="3068" width="10.90625" style="37"/>
    <col min="3069" max="3069" width="60.7265625" style="37" bestFit="1" customWidth="1"/>
    <col min="3070" max="3072" width="16.453125" style="37" customWidth="1"/>
    <col min="3073" max="3324" width="10.90625" style="37"/>
    <col min="3325" max="3325" width="60.7265625" style="37" bestFit="1" customWidth="1"/>
    <col min="3326" max="3328" width="16.453125" style="37" customWidth="1"/>
    <col min="3329" max="3580" width="10.90625" style="37"/>
    <col min="3581" max="3581" width="60.7265625" style="37" bestFit="1" customWidth="1"/>
    <col min="3582" max="3584" width="16.453125" style="37" customWidth="1"/>
    <col min="3585" max="3836" width="10.90625" style="37"/>
    <col min="3837" max="3837" width="60.7265625" style="37" bestFit="1" customWidth="1"/>
    <col min="3838" max="3840" width="16.453125" style="37" customWidth="1"/>
    <col min="3841" max="4092" width="10.90625" style="37"/>
    <col min="4093" max="4093" width="60.7265625" style="37" bestFit="1" customWidth="1"/>
    <col min="4094" max="4096" width="16.453125" style="37" customWidth="1"/>
    <col min="4097" max="4348" width="10.90625" style="37"/>
    <col min="4349" max="4349" width="60.7265625" style="37" bestFit="1" customWidth="1"/>
    <col min="4350" max="4352" width="16.453125" style="37" customWidth="1"/>
    <col min="4353" max="4604" width="10.90625" style="37"/>
    <col min="4605" max="4605" width="60.7265625" style="37" bestFit="1" customWidth="1"/>
    <col min="4606" max="4608" width="16.453125" style="37" customWidth="1"/>
    <col min="4609" max="4860" width="10.90625" style="37"/>
    <col min="4861" max="4861" width="60.7265625" style="37" bestFit="1" customWidth="1"/>
    <col min="4862" max="4864" width="16.453125" style="37" customWidth="1"/>
    <col min="4865" max="5116" width="10.90625" style="37"/>
    <col min="5117" max="5117" width="60.7265625" style="37" bestFit="1" customWidth="1"/>
    <col min="5118" max="5120" width="16.453125" style="37" customWidth="1"/>
    <col min="5121" max="5372" width="10.90625" style="37"/>
    <col min="5373" max="5373" width="60.7265625" style="37" bestFit="1" customWidth="1"/>
    <col min="5374" max="5376" width="16.453125" style="37" customWidth="1"/>
    <col min="5377" max="5628" width="10.90625" style="37"/>
    <col min="5629" max="5629" width="60.7265625" style="37" bestFit="1" customWidth="1"/>
    <col min="5630" max="5632" width="16.453125" style="37" customWidth="1"/>
    <col min="5633" max="5884" width="10.90625" style="37"/>
    <col min="5885" max="5885" width="60.7265625" style="37" bestFit="1" customWidth="1"/>
    <col min="5886" max="5888" width="16.453125" style="37" customWidth="1"/>
    <col min="5889" max="6140" width="10.90625" style="37"/>
    <col min="6141" max="6141" width="60.7265625" style="37" bestFit="1" customWidth="1"/>
    <col min="6142" max="6144" width="16.453125" style="37" customWidth="1"/>
    <col min="6145" max="6396" width="10.90625" style="37"/>
    <col min="6397" max="6397" width="60.7265625" style="37" bestFit="1" customWidth="1"/>
    <col min="6398" max="6400" width="16.453125" style="37" customWidth="1"/>
    <col min="6401" max="6652" width="10.90625" style="37"/>
    <col min="6653" max="6653" width="60.7265625" style="37" bestFit="1" customWidth="1"/>
    <col min="6654" max="6656" width="16.453125" style="37" customWidth="1"/>
    <col min="6657" max="6908" width="10.90625" style="37"/>
    <col min="6909" max="6909" width="60.7265625" style="37" bestFit="1" customWidth="1"/>
    <col min="6910" max="6912" width="16.453125" style="37" customWidth="1"/>
    <col min="6913" max="7164" width="10.90625" style="37"/>
    <col min="7165" max="7165" width="60.7265625" style="37" bestFit="1" customWidth="1"/>
    <col min="7166" max="7168" width="16.453125" style="37" customWidth="1"/>
    <col min="7169" max="7420" width="10.90625" style="37"/>
    <col min="7421" max="7421" width="60.7265625" style="37" bestFit="1" customWidth="1"/>
    <col min="7422" max="7424" width="16.453125" style="37" customWidth="1"/>
    <col min="7425" max="7676" width="10.90625" style="37"/>
    <col min="7677" max="7677" width="60.7265625" style="37" bestFit="1" customWidth="1"/>
    <col min="7678" max="7680" width="16.453125" style="37" customWidth="1"/>
    <col min="7681" max="7932" width="10.90625" style="37"/>
    <col min="7933" max="7933" width="60.7265625" style="37" bestFit="1" customWidth="1"/>
    <col min="7934" max="7936" width="16.453125" style="37" customWidth="1"/>
    <col min="7937" max="8188" width="10.90625" style="37"/>
    <col min="8189" max="8189" width="60.7265625" style="37" bestFit="1" customWidth="1"/>
    <col min="8190" max="8192" width="16.453125" style="37" customWidth="1"/>
    <col min="8193" max="8444" width="10.90625" style="37"/>
    <col min="8445" max="8445" width="60.7265625" style="37" bestFit="1" customWidth="1"/>
    <col min="8446" max="8448" width="16.453125" style="37" customWidth="1"/>
    <col min="8449" max="8700" width="10.90625" style="37"/>
    <col min="8701" max="8701" width="60.7265625" style="37" bestFit="1" customWidth="1"/>
    <col min="8702" max="8704" width="16.453125" style="37" customWidth="1"/>
    <col min="8705" max="8956" width="10.90625" style="37"/>
    <col min="8957" max="8957" width="60.7265625" style="37" bestFit="1" customWidth="1"/>
    <col min="8958" max="8960" width="16.453125" style="37" customWidth="1"/>
    <col min="8961" max="9212" width="10.90625" style="37"/>
    <col min="9213" max="9213" width="60.7265625" style="37" bestFit="1" customWidth="1"/>
    <col min="9214" max="9216" width="16.453125" style="37" customWidth="1"/>
    <col min="9217" max="9468" width="10.90625" style="37"/>
    <col min="9469" max="9469" width="60.7265625" style="37" bestFit="1" customWidth="1"/>
    <col min="9470" max="9472" width="16.453125" style="37" customWidth="1"/>
    <col min="9473" max="9724" width="10.90625" style="37"/>
    <col min="9725" max="9725" width="60.7265625" style="37" bestFit="1" customWidth="1"/>
    <col min="9726" max="9728" width="16.453125" style="37" customWidth="1"/>
    <col min="9729" max="9980" width="10.90625" style="37"/>
    <col min="9981" max="9981" width="60.7265625" style="37" bestFit="1" customWidth="1"/>
    <col min="9982" max="9984" width="16.453125" style="37" customWidth="1"/>
    <col min="9985" max="10236" width="10.90625" style="37"/>
    <col min="10237" max="10237" width="60.7265625" style="37" bestFit="1" customWidth="1"/>
    <col min="10238" max="10240" width="16.453125" style="37" customWidth="1"/>
    <col min="10241" max="10492" width="10.90625" style="37"/>
    <col min="10493" max="10493" width="60.7265625" style="37" bestFit="1" customWidth="1"/>
    <col min="10494" max="10496" width="16.453125" style="37" customWidth="1"/>
    <col min="10497" max="10748" width="10.90625" style="37"/>
    <col min="10749" max="10749" width="60.7265625" style="37" bestFit="1" customWidth="1"/>
    <col min="10750" max="10752" width="16.453125" style="37" customWidth="1"/>
    <col min="10753" max="11004" width="10.90625" style="37"/>
    <col min="11005" max="11005" width="60.7265625" style="37" bestFit="1" customWidth="1"/>
    <col min="11006" max="11008" width="16.453125" style="37" customWidth="1"/>
    <col min="11009" max="11260" width="10.90625" style="37"/>
    <col min="11261" max="11261" width="60.7265625" style="37" bestFit="1" customWidth="1"/>
    <col min="11262" max="11264" width="16.453125" style="37" customWidth="1"/>
    <col min="11265" max="11516" width="10.90625" style="37"/>
    <col min="11517" max="11517" width="60.7265625" style="37" bestFit="1" customWidth="1"/>
    <col min="11518" max="11520" width="16.453125" style="37" customWidth="1"/>
    <col min="11521" max="11772" width="10.90625" style="37"/>
    <col min="11773" max="11773" width="60.7265625" style="37" bestFit="1" customWidth="1"/>
    <col min="11774" max="11776" width="16.453125" style="37" customWidth="1"/>
    <col min="11777" max="12028" width="10.90625" style="37"/>
    <col min="12029" max="12029" width="60.7265625" style="37" bestFit="1" customWidth="1"/>
    <col min="12030" max="12032" width="16.453125" style="37" customWidth="1"/>
    <col min="12033" max="12284" width="10.90625" style="37"/>
    <col min="12285" max="12285" width="60.7265625" style="37" bestFit="1" customWidth="1"/>
    <col min="12286" max="12288" width="16.453125" style="37" customWidth="1"/>
    <col min="12289" max="12540" width="10.90625" style="37"/>
    <col min="12541" max="12541" width="60.7265625" style="37" bestFit="1" customWidth="1"/>
    <col min="12542" max="12544" width="16.453125" style="37" customWidth="1"/>
    <col min="12545" max="12796" width="10.90625" style="37"/>
    <col min="12797" max="12797" width="60.7265625" style="37" bestFit="1" customWidth="1"/>
    <col min="12798" max="12800" width="16.453125" style="37" customWidth="1"/>
    <col min="12801" max="13052" width="10.90625" style="37"/>
    <col min="13053" max="13053" width="60.7265625" style="37" bestFit="1" customWidth="1"/>
    <col min="13054" max="13056" width="16.453125" style="37" customWidth="1"/>
    <col min="13057" max="13308" width="10.90625" style="37"/>
    <col min="13309" max="13309" width="60.7265625" style="37" bestFit="1" customWidth="1"/>
    <col min="13310" max="13312" width="16.453125" style="37" customWidth="1"/>
    <col min="13313" max="13564" width="10.90625" style="37"/>
    <col min="13565" max="13565" width="60.7265625" style="37" bestFit="1" customWidth="1"/>
    <col min="13566" max="13568" width="16.453125" style="37" customWidth="1"/>
    <col min="13569" max="13820" width="10.90625" style="37"/>
    <col min="13821" max="13821" width="60.7265625" style="37" bestFit="1" customWidth="1"/>
    <col min="13822" max="13824" width="16.453125" style="37" customWidth="1"/>
    <col min="13825" max="14076" width="10.90625" style="37"/>
    <col min="14077" max="14077" width="60.7265625" style="37" bestFit="1" customWidth="1"/>
    <col min="14078" max="14080" width="16.453125" style="37" customWidth="1"/>
    <col min="14081" max="14332" width="10.90625" style="37"/>
    <col min="14333" max="14333" width="60.7265625" style="37" bestFit="1" customWidth="1"/>
    <col min="14334" max="14336" width="16.453125" style="37" customWidth="1"/>
    <col min="14337" max="14588" width="10.90625" style="37"/>
    <col min="14589" max="14589" width="60.7265625" style="37" bestFit="1" customWidth="1"/>
    <col min="14590" max="14592" width="16.453125" style="37" customWidth="1"/>
    <col min="14593" max="14844" width="10.90625" style="37"/>
    <col min="14845" max="14845" width="60.7265625" style="37" bestFit="1" customWidth="1"/>
    <col min="14846" max="14848" width="16.453125" style="37" customWidth="1"/>
    <col min="14849" max="15100" width="10.90625" style="37"/>
    <col min="15101" max="15101" width="60.7265625" style="37" bestFit="1" customWidth="1"/>
    <col min="15102" max="15104" width="16.453125" style="37" customWidth="1"/>
    <col min="15105" max="15356" width="10.90625" style="37"/>
    <col min="15357" max="15357" width="60.7265625" style="37" bestFit="1" customWidth="1"/>
    <col min="15358" max="15360" width="16.453125" style="37" customWidth="1"/>
    <col min="15361" max="15612" width="10.90625" style="37"/>
    <col min="15613" max="15613" width="60.7265625" style="37" bestFit="1" customWidth="1"/>
    <col min="15614" max="15616" width="16.453125" style="37" customWidth="1"/>
    <col min="15617" max="15868" width="10.90625" style="37"/>
    <col min="15869" max="15869" width="60.7265625" style="37" bestFit="1" customWidth="1"/>
    <col min="15870" max="15872" width="16.453125" style="37" customWidth="1"/>
    <col min="15873" max="16124" width="10.90625" style="37"/>
    <col min="16125" max="16125" width="60.7265625" style="37" bestFit="1" customWidth="1"/>
    <col min="16126" max="16128" width="16.453125" style="37" customWidth="1"/>
    <col min="16129" max="16384" width="10.90625" style="37"/>
  </cols>
  <sheetData>
    <row r="1" spans="1:2" x14ac:dyDescent="0.3">
      <c r="A1" s="2" t="s">
        <v>0</v>
      </c>
      <c r="B1" s="2"/>
    </row>
    <row r="2" spans="1:2" x14ac:dyDescent="0.3">
      <c r="A2" s="2" t="s">
        <v>1</v>
      </c>
      <c r="B2" s="2"/>
    </row>
    <row r="3" spans="1:2" x14ac:dyDescent="0.3">
      <c r="A3" s="4" t="s">
        <v>63</v>
      </c>
      <c r="B3" s="4"/>
    </row>
    <row r="4" spans="1:2" x14ac:dyDescent="0.3">
      <c r="A4" s="4" t="s">
        <v>64</v>
      </c>
      <c r="B4" s="4"/>
    </row>
    <row r="5" spans="1:2" ht="14.5" x14ac:dyDescent="0.35">
      <c r="A5" s="5" t="s">
        <v>3</v>
      </c>
      <c r="B5" s="5"/>
    </row>
    <row r="6" spans="1:2" ht="6.75" customHeight="1" x14ac:dyDescent="0.3">
      <c r="A6" s="39"/>
      <c r="B6" s="38"/>
    </row>
    <row r="7" spans="1:2" ht="40.5" customHeight="1" x14ac:dyDescent="0.3">
      <c r="A7" s="40" t="s">
        <v>4</v>
      </c>
      <c r="B7" s="41" t="s">
        <v>65</v>
      </c>
    </row>
    <row r="8" spans="1:2" s="39" customFormat="1" ht="9" customHeight="1" x14ac:dyDescent="0.3">
      <c r="A8" s="42"/>
      <c r="B8" s="43"/>
    </row>
    <row r="9" spans="1:2" x14ac:dyDescent="0.3">
      <c r="A9" s="12" t="s">
        <v>66</v>
      </c>
      <c r="B9" s="43"/>
    </row>
    <row r="10" spans="1:2" x14ac:dyDescent="0.3">
      <c r="A10" s="44" t="s">
        <v>67</v>
      </c>
      <c r="B10" s="45">
        <v>144533.63292</v>
      </c>
    </row>
    <row r="11" spans="1:2" x14ac:dyDescent="0.3">
      <c r="A11" s="44" t="s">
        <v>68</v>
      </c>
      <c r="B11" s="45">
        <v>13937.696970000001</v>
      </c>
    </row>
    <row r="12" spans="1:2" x14ac:dyDescent="0.3">
      <c r="A12" s="44" t="s">
        <v>69</v>
      </c>
      <c r="B12" s="45">
        <v>9425.7707599999994</v>
      </c>
    </row>
    <row r="13" spans="1:2" x14ac:dyDescent="0.3">
      <c r="A13" s="44" t="s">
        <v>70</v>
      </c>
      <c r="B13" s="45">
        <v>49.653260000000003</v>
      </c>
    </row>
    <row r="14" spans="1:2" x14ac:dyDescent="0.3">
      <c r="A14" s="44" t="s">
        <v>71</v>
      </c>
      <c r="B14" s="45">
        <v>92.903623802315892</v>
      </c>
    </row>
    <row r="15" spans="1:2" x14ac:dyDescent="0.3">
      <c r="A15" s="44" t="s">
        <v>72</v>
      </c>
      <c r="B15" s="45">
        <v>8623.9344600000004</v>
      </c>
    </row>
    <row r="16" spans="1:2" x14ac:dyDescent="0.3">
      <c r="A16" s="44" t="s">
        <v>73</v>
      </c>
      <c r="B16" s="45">
        <v>1336.1568300000001</v>
      </c>
    </row>
    <row r="17" spans="1:2" x14ac:dyDescent="0.3">
      <c r="A17" s="44" t="s">
        <v>74</v>
      </c>
      <c r="B17" s="45">
        <v>22191.505229999999</v>
      </c>
    </row>
    <row r="18" spans="1:2" x14ac:dyDescent="0.3">
      <c r="A18" s="44" t="s">
        <v>75</v>
      </c>
      <c r="B18" s="45">
        <v>3097.1491000000001</v>
      </c>
    </row>
    <row r="19" spans="1:2" x14ac:dyDescent="0.3">
      <c r="A19" s="44" t="s">
        <v>76</v>
      </c>
      <c r="B19" s="45">
        <v>13746.558569999999</v>
      </c>
    </row>
    <row r="20" spans="1:2" x14ac:dyDescent="0.3">
      <c r="A20" s="46" t="s">
        <v>77</v>
      </c>
      <c r="B20" s="47">
        <f>SUM(B10:B19)</f>
        <v>217034.96172380229</v>
      </c>
    </row>
    <row r="21" spans="1:2" ht="8.25" customHeight="1" x14ac:dyDescent="0.3">
      <c r="A21" s="42"/>
      <c r="B21" s="45"/>
    </row>
    <row r="22" spans="1:2" x14ac:dyDescent="0.3">
      <c r="A22" s="12" t="s">
        <v>78</v>
      </c>
      <c r="B22" s="45"/>
    </row>
    <row r="23" spans="1:2" x14ac:dyDescent="0.3">
      <c r="A23" s="44" t="s">
        <v>79</v>
      </c>
      <c r="B23" s="45">
        <v>31965.698700000001</v>
      </c>
    </row>
    <row r="24" spans="1:2" x14ac:dyDescent="0.3">
      <c r="A24" s="44" t="s">
        <v>13</v>
      </c>
      <c r="B24" s="45">
        <v>20150.353210000001</v>
      </c>
    </row>
    <row r="25" spans="1:2" x14ac:dyDescent="0.3">
      <c r="A25" s="44" t="s">
        <v>80</v>
      </c>
      <c r="B25" s="45">
        <v>9397.8801700000004</v>
      </c>
    </row>
    <row r="26" spans="1:2" x14ac:dyDescent="0.3">
      <c r="A26" s="44" t="s">
        <v>81</v>
      </c>
      <c r="B26" s="45">
        <v>125.16502</v>
      </c>
    </row>
    <row r="27" spans="1:2" x14ac:dyDescent="0.3">
      <c r="A27" s="44" t="s">
        <v>82</v>
      </c>
      <c r="B27" s="45">
        <v>5916.5998200000004</v>
      </c>
    </row>
    <row r="28" spans="1:2" x14ac:dyDescent="0.3">
      <c r="A28" s="44" t="s">
        <v>83</v>
      </c>
      <c r="B28" s="45">
        <v>2888.4149600000001</v>
      </c>
    </row>
    <row r="29" spans="1:2" x14ac:dyDescent="0.3">
      <c r="A29" s="44" t="s">
        <v>84</v>
      </c>
      <c r="B29" s="45">
        <v>4899.1101699999999</v>
      </c>
    </row>
    <row r="30" spans="1:2" x14ac:dyDescent="0.3">
      <c r="A30" s="44" t="s">
        <v>76</v>
      </c>
      <c r="B30" s="45">
        <v>21184.216260000001</v>
      </c>
    </row>
    <row r="31" spans="1:2" x14ac:dyDescent="0.3">
      <c r="A31" s="46" t="s">
        <v>85</v>
      </c>
      <c r="B31" s="48">
        <f>SUM(B23:B30)</f>
        <v>96527.438309999998</v>
      </c>
    </row>
    <row r="32" spans="1:2" ht="6" customHeight="1" x14ac:dyDescent="0.3">
      <c r="A32" s="42"/>
      <c r="B32" s="49"/>
    </row>
    <row r="33" spans="1:2" ht="6.75" customHeight="1" x14ac:dyDescent="0.3">
      <c r="A33" s="42"/>
      <c r="B33" s="45"/>
    </row>
    <row r="34" spans="1:2" x14ac:dyDescent="0.3">
      <c r="A34" s="50" t="s">
        <v>86</v>
      </c>
      <c r="B34" s="51">
        <f>B20-B31</f>
        <v>120507.52341380229</v>
      </c>
    </row>
    <row r="35" spans="1:2" ht="6.75" customHeight="1" x14ac:dyDescent="0.3">
      <c r="A35" s="42"/>
      <c r="B35" s="45"/>
    </row>
    <row r="36" spans="1:2" x14ac:dyDescent="0.3">
      <c r="A36" s="52" t="s">
        <v>87</v>
      </c>
      <c r="B36" s="45"/>
    </row>
    <row r="37" spans="1:2" x14ac:dyDescent="0.3">
      <c r="A37" s="44" t="s">
        <v>88</v>
      </c>
      <c r="B37" s="45">
        <v>32188.982540000001</v>
      </c>
    </row>
    <row r="38" spans="1:2" x14ac:dyDescent="0.3">
      <c r="A38" s="44" t="s">
        <v>89</v>
      </c>
      <c r="B38" s="45">
        <v>27298.835224637252</v>
      </c>
    </row>
    <row r="39" spans="1:2" x14ac:dyDescent="0.3">
      <c r="A39" s="44" t="s">
        <v>90</v>
      </c>
      <c r="B39" s="45">
        <v>5180.1538799999998</v>
      </c>
    </row>
    <row r="40" spans="1:2" x14ac:dyDescent="0.3">
      <c r="A40" s="46" t="s">
        <v>91</v>
      </c>
      <c r="B40" s="47">
        <f>SUM(B37:B39)</f>
        <v>64667.971644637248</v>
      </c>
    </row>
    <row r="41" spans="1:2" ht="6" customHeight="1" x14ac:dyDescent="0.3">
      <c r="A41" s="42"/>
      <c r="B41" s="49"/>
    </row>
    <row r="42" spans="1:2" ht="6" customHeight="1" x14ac:dyDescent="0.3">
      <c r="A42" s="42"/>
      <c r="B42" s="45"/>
    </row>
    <row r="43" spans="1:2" x14ac:dyDescent="0.3">
      <c r="A43" s="50" t="s">
        <v>92</v>
      </c>
      <c r="B43" s="51">
        <f>B34-B40</f>
        <v>55839.551769165046</v>
      </c>
    </row>
    <row r="44" spans="1:2" ht="9" customHeight="1" x14ac:dyDescent="0.3">
      <c r="A44" s="10"/>
      <c r="B44" s="45"/>
    </row>
    <row r="45" spans="1:2" x14ac:dyDescent="0.3">
      <c r="A45" s="12" t="s">
        <v>93</v>
      </c>
      <c r="B45" s="45"/>
    </row>
    <row r="46" spans="1:2" x14ac:dyDescent="0.3">
      <c r="A46" s="44" t="s">
        <v>14</v>
      </c>
      <c r="B46" s="45">
        <v>31841.551190000002</v>
      </c>
    </row>
    <row r="47" spans="1:2" x14ac:dyDescent="0.3">
      <c r="A47" s="44" t="s">
        <v>94</v>
      </c>
      <c r="B47" s="53"/>
    </row>
    <row r="48" spans="1:2" x14ac:dyDescent="0.3">
      <c r="A48" s="46" t="s">
        <v>95</v>
      </c>
      <c r="B48" s="48">
        <f>SUM(B46:B47)</f>
        <v>31841.551190000002</v>
      </c>
    </row>
    <row r="49" spans="1:2" ht="5.25" customHeight="1" x14ac:dyDescent="0.3">
      <c r="A49" s="42"/>
      <c r="B49" s="49"/>
    </row>
    <row r="50" spans="1:2" ht="5.25" customHeight="1" x14ac:dyDescent="0.3">
      <c r="A50" s="42"/>
      <c r="B50" s="45"/>
    </row>
    <row r="51" spans="1:2" ht="12" customHeight="1" x14ac:dyDescent="0.3">
      <c r="A51" s="50" t="s">
        <v>96</v>
      </c>
      <c r="B51" s="51">
        <f>+B43-B48</f>
        <v>23998.000579165044</v>
      </c>
    </row>
    <row r="52" spans="1:2" ht="6.75" customHeight="1" x14ac:dyDescent="0.3">
      <c r="A52" s="42"/>
      <c r="B52" s="45"/>
    </row>
    <row r="53" spans="1:2" ht="12" customHeight="1" x14ac:dyDescent="0.3">
      <c r="A53" s="44" t="s">
        <v>97</v>
      </c>
      <c r="B53" s="45">
        <v>1.8</v>
      </c>
    </row>
    <row r="54" spans="1:2" x14ac:dyDescent="0.3">
      <c r="A54" s="44" t="s">
        <v>98</v>
      </c>
      <c r="B54" s="54">
        <v>14274.262400563963</v>
      </c>
    </row>
    <row r="55" spans="1:2" ht="10" customHeight="1" x14ac:dyDescent="0.3">
      <c r="A55" s="42"/>
      <c r="B55" s="45"/>
    </row>
    <row r="56" spans="1:2" x14ac:dyDescent="0.3">
      <c r="A56" s="50" t="s">
        <v>99</v>
      </c>
      <c r="B56" s="51">
        <f>SUM(B51:B55)</f>
        <v>38274.062979729002</v>
      </c>
    </row>
    <row r="57" spans="1:2" ht="9.75" customHeight="1" x14ac:dyDescent="0.3">
      <c r="A57" s="42" t="s">
        <v>100</v>
      </c>
      <c r="B57" s="45"/>
    </row>
    <row r="58" spans="1:2" x14ac:dyDescent="0.3">
      <c r="A58" s="42" t="s">
        <v>101</v>
      </c>
      <c r="B58" s="45">
        <v>11951.18807</v>
      </c>
    </row>
    <row r="59" spans="1:2" x14ac:dyDescent="0.3">
      <c r="A59" s="42" t="s">
        <v>102</v>
      </c>
      <c r="B59" s="45">
        <v>538.76048000000026</v>
      </c>
    </row>
    <row r="60" spans="1:2" x14ac:dyDescent="0.3">
      <c r="A60" s="42" t="s">
        <v>103</v>
      </c>
      <c r="B60" s="45">
        <v>1662.10715</v>
      </c>
    </row>
    <row r="61" spans="1:2" ht="10" customHeight="1" x14ac:dyDescent="0.3">
      <c r="A61" s="42"/>
      <c r="B61" s="45"/>
    </row>
    <row r="62" spans="1:2" x14ac:dyDescent="0.3">
      <c r="A62" s="50" t="s">
        <v>104</v>
      </c>
      <c r="B62" s="51">
        <f>+B56-B58-B59-B60</f>
        <v>24122.007279729001</v>
      </c>
    </row>
    <row r="63" spans="1:2" ht="8.25" customHeight="1" x14ac:dyDescent="0.3">
      <c r="A63" s="42"/>
      <c r="B63" s="45"/>
    </row>
    <row r="64" spans="1:2" x14ac:dyDescent="0.3">
      <c r="A64" s="42" t="s">
        <v>105</v>
      </c>
      <c r="B64" s="54">
        <v>361.80493323052758</v>
      </c>
    </row>
    <row r="65" spans="1:2" ht="10" customHeight="1" x14ac:dyDescent="0.3">
      <c r="A65" s="42"/>
      <c r="B65" s="45"/>
    </row>
    <row r="66" spans="1:2" ht="14.5" thickBot="1" x14ac:dyDescent="0.35">
      <c r="A66" s="55" t="s">
        <v>106</v>
      </c>
      <c r="B66" s="56">
        <f>+B62-B64</f>
        <v>23760.202346498474</v>
      </c>
    </row>
    <row r="67" spans="1:2" ht="14.5" thickTop="1" x14ac:dyDescent="0.3">
      <c r="A67" s="57"/>
    </row>
    <row r="69" spans="1:2" x14ac:dyDescent="0.3">
      <c r="A69" s="37" t="s">
        <v>107</v>
      </c>
      <c r="B69" s="36" t="s">
        <v>108</v>
      </c>
    </row>
    <row r="70" spans="1:2" x14ac:dyDescent="0.3">
      <c r="A70" s="37" t="s">
        <v>109</v>
      </c>
      <c r="B70" s="36" t="s">
        <v>110</v>
      </c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2020-02-18T15:50:48Z</dcterms:created>
  <dcterms:modified xsi:type="dcterms:W3CDTF">2020-02-18T15:56:20Z</dcterms:modified>
</cp:coreProperties>
</file>