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19200" windowHeight="7050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general'!$A$1:$B$84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general'!$1:$11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2" l="1"/>
  <c r="B30" i="2"/>
  <c r="B19" i="2" l="1"/>
  <c r="B33" i="2" s="1"/>
  <c r="B39" i="2" l="1"/>
  <c r="B42" i="2" s="1"/>
  <c r="B50" i="2" s="1"/>
  <c r="B54" i="2" l="1"/>
  <c r="B60" i="2" s="1"/>
  <c r="B64" i="2" s="1"/>
</calcChain>
</file>

<file path=xl/sharedStrings.xml><?xml version="1.0" encoding="utf-8"?>
<sst xmlns="http://schemas.openxmlformats.org/spreadsheetml/2006/main" count="116" uniqueCount="107">
  <si>
    <t>INVERSIONES FINANCIERAS DAVIVIENDA, S.A.Y SUBSIDIARIAS</t>
  </si>
  <si>
    <t>Sociedad Controladora de Finalidad Exclusiva</t>
  </si>
  <si>
    <t>31 de Enero de 2020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</si>
  <si>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</si>
  <si>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</si>
  <si>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</si>
  <si>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</si>
  <si>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</si>
  <si>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</si>
  <si>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</si>
  <si>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</si>
  <si>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</si>
  <si>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</si>
  <si>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</si>
  <si>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</si>
  <si>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</si>
  <si>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</si>
  <si>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</si>
  <si>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</si>
  <si>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</si>
  <si>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</si>
  <si>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</si>
  <si>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</si>
  <si>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</si>
  <si>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</si>
  <si>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</si>
  <si>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</si>
  <si>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Gastos pagados por anticipado</t>
  </si>
  <si>
    <t>Cuentas por cobrar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</si>
  <si>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</si>
  <si>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</si>
  <si>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</si>
  <si>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</si>
  <si>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</si>
  <si>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</si>
  <si>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</si>
  <si>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</si>
  <si>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</si>
  <si>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</si>
  <si>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</si>
  <si>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</si>
  <si>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</si>
  <si>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Títulos de emisión propia</t>
  </si>
  <si>
    <t>Acreedores de seguros y fianzas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</si>
  <si>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</si>
  <si>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</si>
  <si>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</si>
  <si>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</si>
  <si>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</si>
  <si>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</si>
  <si>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</si>
  <si>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</si>
  <si>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</si>
  <si>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</si>
  <si>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</si>
  <si>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</si>
  <si>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</si>
  <si>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</si>
  <si>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</si>
  <si>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</si>
  <si>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</si>
  <si>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</si>
  <si>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</si>
  <si>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</si>
  <si>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</si>
  <si>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</si>
  <si>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31 de Enero de 2020</t>
  </si>
  <si>
    <t>Mes actual: Enero 2020</t>
  </si>
  <si>
    <t>Ingresos de operación:</t>
  </si>
  <si>
    <t>Intereses de préstamos</t>
  </si>
  <si>
    <t>Comisiones y otros ingresos de préstamos</t>
  </si>
  <si>
    <t>Intereses y otros ingresos de inversiones</t>
  </si>
  <si>
    <t>Reportos y operaciones bursátiles</t>
  </si>
  <si>
    <t>Intereses sobre depósitos</t>
  </si>
  <si>
    <t>Operaciones en moneda extranjera</t>
  </si>
  <si>
    <t>Primas netas de devoluciones y cancelaciones</t>
  </si>
  <si>
    <t>Ingresos técnicos por ajuste a las reservas</t>
  </si>
  <si>
    <t>Otros servicios y contingencias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</si>
  <si>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</si>
  <si>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</si>
  <si>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</si>
  <si>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</si>
  <si>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</si>
  <si>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Siniestros y obligaciones contractuales</t>
  </si>
  <si>
    <t>Egresos técnicos por ajustes a las reservas</t>
  </si>
  <si>
    <t>Gastos de adquisición, conservación y cobranza de primas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</si>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</sst>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1" applyFont="1" applyFill="1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5" fontId="3" fillId="0" borderId="5" xfId="2" applyNumberFormat="1" applyFont="1" applyFill="1" applyBorder="1" applyAlignment="1" applyProtection="1">
      <alignment horizontal="right" indent="1"/>
      <protection locked="0"/>
    </xf>
    <xf numFmtId="165" fontId="1" fillId="0" borderId="0" xfId="1" applyNumberFormat="1" applyFont="1" applyBorder="1"/>
    <xf numFmtId="165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5" fontId="4" fillId="0" borderId="5" xfId="2" applyNumberFormat="1" applyFont="1" applyFill="1" applyBorder="1" applyAlignment="1" applyProtection="1">
      <alignment horizontal="right" indent="3"/>
      <protection locked="0"/>
    </xf>
    <xf numFmtId="165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6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5" fontId="3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6" fontId="3" fillId="0" borderId="10" xfId="1" applyNumberFormat="1" applyFont="1" applyBorder="1"/>
    <xf numFmtId="164" fontId="1" fillId="0" borderId="0" xfId="1" applyNumberFormat="1" applyFont="1" applyBorder="1"/>
    <xf numFmtId="165" fontId="3" fillId="0" borderId="5" xfId="2" applyNumberFormat="1" applyFont="1" applyBorder="1"/>
    <xf numFmtId="165" fontId="3" fillId="0" borderId="8" xfId="2" applyNumberFormat="1" applyFont="1" applyBorder="1"/>
    <xf numFmtId="165" fontId="3" fillId="3" borderId="5" xfId="2" applyNumberFormat="1" applyFont="1" applyFill="1" applyBorder="1"/>
    <xf numFmtId="165" fontId="3" fillId="0" borderId="10" xfId="2" applyNumberFormat="1" applyFont="1" applyBorder="1"/>
    <xf numFmtId="165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5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6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8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horizontal="left" indent="1"/>
      <protection locked="0"/>
    </xf>
    <xf numFmtId="165" fontId="3" fillId="0" borderId="12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5" fontId="2" fillId="0" borderId="13" xfId="2" applyNumberFormat="1" applyFont="1" applyFill="1" applyBorder="1" applyAlignment="1">
      <alignment horizontal="center"/>
    </xf>
    <xf numFmtId="165" fontId="2" fillId="0" borderId="14" xfId="2" applyNumberFormat="1" applyFont="1" applyFill="1" applyBorder="1" applyAlignment="1">
      <alignment horizontal="center"/>
    </xf>
    <xf numFmtId="165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5" fontId="2" fillId="5" borderId="13" xfId="2" applyNumberFormat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/>
      <protection locked="0"/>
    </xf>
    <xf numFmtId="165" fontId="3" fillId="0" borderId="14" xfId="2" quotePrefix="1" applyNumberFormat="1" applyFont="1" applyFill="1" applyBorder="1" applyAlignment="1">
      <alignment horizontal="center"/>
    </xf>
    <xf numFmtId="165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5" fontId="2" fillId="5" borderId="17" xfId="2" applyNumberFormat="1" applyFont="1" applyFill="1" applyBorder="1" applyAlignment="1">
      <alignment horizontal="center"/>
    </xf>
    <xf numFmtId="0" fontId="8" fillId="0" borderId="18" xfId="1" applyFont="1" applyFill="1" applyBorder="1" applyAlignment="1" applyProtection="1">
      <alignment horizontal="left"/>
      <protection locked="0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Enero/CONSOLIDADO%20ENERO%202020%20de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movimiento patrimonio"/>
      <sheetName val="FLUJO BCO IND"/>
      <sheetName val="FLUJO BCO CONSOL"/>
      <sheetName val="FLUJO IFD CONSOL"/>
      <sheetName val="Dividendos 2016"/>
      <sheetName val="PARTICIPACIONIFD 2019"/>
      <sheetName val="balance IFD"/>
      <sheetName val="ANEXO "/>
      <sheetName val="DIVIDENDOS"/>
      <sheetName val="PARTIDAS BANCO"/>
      <sheetName val="comisiones Valores"/>
      <sheetName val="PARTIDAS IFD"/>
      <sheetName val="partidas seguros"/>
      <sheetName val="wfsaldos ajuste8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5"/>
  <sheetViews>
    <sheetView showGridLines="0" tabSelected="1" view="pageBreakPreview" zoomScale="75" zoomScaleNormal="75" zoomScaleSheetLayoutView="75" workbookViewId="0">
      <selection activeCell="A75" sqref="A75"/>
    </sheetView>
  </sheetViews>
  <sheetFormatPr baseColWidth="10" defaultColWidth="11.453125" defaultRowHeight="12.5" x14ac:dyDescent="0.25"/>
  <cols>
    <col min="1" max="1" width="71.81640625" style="2" customWidth="1"/>
    <col min="2" max="2" width="27.1796875" style="2" customWidth="1"/>
    <col min="3" max="3" width="18.54296875" style="2" bestFit="1" customWidth="1"/>
    <col min="4" max="4" width="17.453125" style="2" bestFit="1" customWidth="1"/>
    <col min="5" max="16384" width="11.453125" style="2"/>
  </cols>
  <sheetData>
    <row r="1" spans="1:4" s="1" customFormat="1" ht="14" x14ac:dyDescent="0.3">
      <c r="A1" s="3" t="s">
        <v>0</v>
      </c>
      <c r="B1" s="3"/>
    </row>
    <row r="2" spans="1:4" s="1" customFormat="1" ht="14" x14ac:dyDescent="0.3">
      <c r="A2" s="3" t="s">
        <v>1</v>
      </c>
      <c r="B2" s="3"/>
    </row>
    <row r="3" spans="1:4" s="1" customFormat="1" ht="14" x14ac:dyDescent="0.3">
      <c r="A3" s="5" t="s">
        <v>1</v>
      </c>
      <c r="B3" s="5"/>
    </row>
    <row r="4" spans="1:4" ht="14" x14ac:dyDescent="0.3">
      <c r="A4" s="5" t="s">
        <v>2</v>
      </c>
      <c r="B4" s="5"/>
    </row>
    <row r="5" spans="1:4" ht="14.5" x14ac:dyDescent="0.35">
      <c r="A5" s="6" t="s">
        <v>3</v>
      </c>
      <c r="B5" s="6"/>
    </row>
    <row r="6" spans="1:4" s="4" customFormat="1" ht="14" x14ac:dyDescent="0.3">
      <c r="A6" s="7" t="s">
        <v>4</v>
      </c>
      <c r="B6" s="8">
        <v>43861</v>
      </c>
    </row>
    <row r="7" spans="1:4" s="4" customFormat="1" ht="14" x14ac:dyDescent="0.3">
      <c r="A7" s="9"/>
      <c r="B7" s="10"/>
    </row>
    <row r="8" spans="1:4" s="4" customFormat="1" ht="14" x14ac:dyDescent="0.3">
      <c r="A8" s="11" t="s">
        <v>5</v>
      </c>
      <c r="B8" s="12"/>
    </row>
    <row r="9" spans="1:4" ht="14" x14ac:dyDescent="0.3">
      <c r="A9" s="11"/>
      <c r="B9" s="12"/>
    </row>
    <row r="10" spans="1:4" ht="14" x14ac:dyDescent="0.3">
      <c r="A10" s="13" t="s">
        <v>6</v>
      </c>
      <c r="B10" s="12"/>
    </row>
    <row r="11" spans="1:4" ht="14" x14ac:dyDescent="0.3">
      <c r="A11" s="14" t="s">
        <v>7</v>
      </c>
      <c r="B11" s="15">
        <v>535670.19496999995</v>
      </c>
    </row>
    <row r="12" spans="1:4" ht="14" x14ac:dyDescent="0.3">
      <c r="A12" s="14" t="s">
        <v>8</v>
      </c>
      <c r="B12" s="15">
        <v>200.02866</v>
      </c>
    </row>
    <row r="13" spans="1:4" ht="14" x14ac:dyDescent="0.3">
      <c r="A13" s="14" t="s">
        <v>9</v>
      </c>
      <c r="B13" s="15">
        <v>285506.95477999997</v>
      </c>
    </row>
    <row r="14" spans="1:4" ht="14" x14ac:dyDescent="0.3">
      <c r="A14" s="14" t="s">
        <v>10</v>
      </c>
      <c r="B14" s="17">
        <v>1976277.6020099998</v>
      </c>
    </row>
    <row r="15" spans="1:4" ht="14.5" x14ac:dyDescent="0.35">
      <c r="A15" s="18" t="s">
        <v>11</v>
      </c>
      <c r="B15" s="19">
        <v>1969857.0157099999</v>
      </c>
    </row>
    <row r="16" spans="1:4" ht="14.5" x14ac:dyDescent="0.35">
      <c r="A16" s="18" t="s">
        <v>12</v>
      </c>
      <c r="B16" s="19">
        <v>40101.878570000001</v>
      </c>
      <c r="D16" s="16"/>
    </row>
    <row r="17" spans="1:4" ht="14.5" x14ac:dyDescent="0.35">
      <c r="A17" s="18" t="s">
        <v>13</v>
      </c>
      <c r="B17" s="19">
        <v>7807.4810900000002</v>
      </c>
      <c r="D17" s="16"/>
    </row>
    <row r="18" spans="1:4" ht="14.5" x14ac:dyDescent="0.35">
      <c r="A18" s="18" t="s">
        <v>14</v>
      </c>
      <c r="B18" s="19">
        <v>-41488.773359999999</v>
      </c>
      <c r="D18" s="16"/>
    </row>
    <row r="19" spans="1:4" ht="14" x14ac:dyDescent="0.3">
      <c r="A19" s="14" t="s">
        <v>15</v>
      </c>
      <c r="B19" s="20">
        <v>0</v>
      </c>
      <c r="D19" s="16"/>
    </row>
    <row r="20" spans="1:4" ht="14.5" x14ac:dyDescent="0.35">
      <c r="A20" s="18" t="s">
        <v>16</v>
      </c>
      <c r="B20" s="20">
        <v>4123.0590499999998</v>
      </c>
      <c r="D20" s="16"/>
    </row>
    <row r="21" spans="1:4" ht="14.5" x14ac:dyDescent="0.35">
      <c r="A21" s="18" t="s">
        <v>17</v>
      </c>
      <c r="B21" s="20">
        <v>0</v>
      </c>
      <c r="D21" s="16"/>
    </row>
    <row r="22" spans="1:4" ht="14" x14ac:dyDescent="0.3">
      <c r="A22" s="14" t="s">
        <v>18</v>
      </c>
      <c r="B22" s="20">
        <v>154.95504</v>
      </c>
      <c r="D22" s="16"/>
    </row>
    <row r="23" spans="1:4" ht="14" x14ac:dyDescent="0.3">
      <c r="A23" s="21" t="s">
        <v>19</v>
      </c>
      <c r="B23" s="22">
        <v>2801932.7945099995</v>
      </c>
      <c r="D23" s="16"/>
    </row>
    <row r="24" spans="1:4" ht="14" x14ac:dyDescent="0.3">
      <c r="A24" s="23"/>
      <c r="B24" s="20"/>
      <c r="D24" s="16"/>
    </row>
    <row r="25" spans="1:4" ht="14" x14ac:dyDescent="0.3">
      <c r="A25" s="13" t="s">
        <v>20</v>
      </c>
      <c r="B25" s="20"/>
      <c r="D25" s="16"/>
    </row>
    <row r="26" spans="1:4" ht="14" x14ac:dyDescent="0.3">
      <c r="A26" s="14" t="s">
        <v>21</v>
      </c>
      <c r="B26" s="20">
        <v>3727.8390299999992</v>
      </c>
      <c r="D26" s="16"/>
    </row>
    <row r="27" spans="1:4" ht="14.5" x14ac:dyDescent="0.35">
      <c r="A27" s="18" t="s">
        <v>22</v>
      </c>
      <c r="B27" s="20">
        <v>13892.050289999999</v>
      </c>
      <c r="D27" s="16"/>
    </row>
    <row r="28" spans="1:4" ht="14.5" x14ac:dyDescent="0.35">
      <c r="A28" s="18" t="s">
        <v>23</v>
      </c>
      <c r="B28" s="20">
        <v>-10164.21126</v>
      </c>
    </row>
    <row r="29" spans="1:4" ht="14" x14ac:dyDescent="0.3">
      <c r="A29" s="14" t="s">
        <v>24</v>
      </c>
      <c r="B29" s="20">
        <v>4889.6043799999279</v>
      </c>
    </row>
    <row r="30" spans="1:4" ht="14" x14ac:dyDescent="0.3">
      <c r="A30" s="14" t="s">
        <v>25</v>
      </c>
      <c r="B30" s="20">
        <v>31660.857770000002</v>
      </c>
    </row>
    <row r="31" spans="1:4" ht="14.5" x14ac:dyDescent="0.35">
      <c r="A31" s="18" t="s">
        <v>26</v>
      </c>
      <c r="B31" s="20">
        <v>478.73063000000002</v>
      </c>
      <c r="D31" s="16"/>
    </row>
    <row r="32" spans="1:4" ht="14.5" x14ac:dyDescent="0.35">
      <c r="A32" s="18" t="s">
        <v>27</v>
      </c>
      <c r="B32" s="20">
        <v>26835.044109999999</v>
      </c>
      <c r="D32" s="16"/>
    </row>
    <row r="33" spans="1:4" ht="14.5" x14ac:dyDescent="0.35">
      <c r="A33" s="18" t="s">
        <v>28</v>
      </c>
      <c r="B33" s="20">
        <v>5877.8269899999996</v>
      </c>
      <c r="D33" s="16"/>
    </row>
    <row r="34" spans="1:4" ht="14.5" x14ac:dyDescent="0.35">
      <c r="A34" s="18" t="s">
        <v>29</v>
      </c>
      <c r="B34" s="20">
        <v>-1530.74396</v>
      </c>
      <c r="D34" s="16"/>
    </row>
    <row r="35" spans="1:4" ht="14" x14ac:dyDescent="0.3">
      <c r="A35" s="14" t="s">
        <v>30</v>
      </c>
      <c r="B35" s="20"/>
      <c r="D35" s="16"/>
    </row>
    <row r="36" spans="1:4" ht="14" x14ac:dyDescent="0.3">
      <c r="A36" s="14" t="s">
        <v>31</v>
      </c>
      <c r="B36" s="20"/>
      <c r="D36" s="16"/>
    </row>
    <row r="37" spans="1:4" ht="14" x14ac:dyDescent="0.3">
      <c r="A37" s="21" t="s">
        <v>32</v>
      </c>
      <c r="B37" s="24">
        <v>40278.301179999929</v>
      </c>
      <c r="D37" s="16"/>
    </row>
    <row r="38" spans="1:4" ht="14" x14ac:dyDescent="0.3">
      <c r="A38" s="23"/>
      <c r="B38" s="20"/>
      <c r="D38" s="16"/>
    </row>
    <row r="39" spans="1:4" ht="14" x14ac:dyDescent="0.3">
      <c r="A39" s="13" t="s">
        <v>33</v>
      </c>
      <c r="B39" s="20"/>
      <c r="D39" s="16"/>
    </row>
    <row r="40" spans="1:4" ht="14" x14ac:dyDescent="0.3">
      <c r="A40" s="14" t="s">
        <v>34</v>
      </c>
      <c r="B40" s="20">
        <v>49830.252190000021</v>
      </c>
      <c r="D40" s="16"/>
    </row>
    <row r="41" spans="1:4" ht="14" x14ac:dyDescent="0.3">
      <c r="A41" s="21" t="s">
        <v>35</v>
      </c>
      <c r="B41" s="24">
        <v>49830.252190000021</v>
      </c>
    </row>
    <row r="42" spans="1:4" ht="14" x14ac:dyDescent="0.3">
      <c r="A42" s="23"/>
      <c r="B42" s="20"/>
    </row>
    <row r="43" spans="1:4" ht="14" x14ac:dyDescent="0.3">
      <c r="A43" s="21" t="s">
        <v>36</v>
      </c>
      <c r="B43" s="24">
        <v>93886.591499999995</v>
      </c>
      <c r="D43" s="16"/>
    </row>
    <row r="44" spans="1:4" ht="14" x14ac:dyDescent="0.3">
      <c r="A44" s="23"/>
      <c r="B44" s="20"/>
      <c r="D44" s="16"/>
    </row>
    <row r="45" spans="1:4" ht="14.5" thickBot="1" x14ac:dyDescent="0.35">
      <c r="A45" s="25" t="s">
        <v>37</v>
      </c>
      <c r="B45" s="26">
        <v>2985927.9393799994</v>
      </c>
      <c r="D45" s="16"/>
    </row>
    <row r="46" spans="1:4" ht="14.5" thickTop="1" x14ac:dyDescent="0.3">
      <c r="A46" s="23"/>
      <c r="B46" s="12"/>
      <c r="D46" s="16"/>
    </row>
    <row r="47" spans="1:4" ht="14" x14ac:dyDescent="0.3">
      <c r="A47" s="11" t="s">
        <v>38</v>
      </c>
      <c r="B47" s="12"/>
      <c r="D47" s="16"/>
    </row>
    <row r="48" spans="1:4" ht="14" x14ac:dyDescent="0.3">
      <c r="A48" s="11"/>
      <c r="B48" s="12"/>
      <c r="D48" s="16"/>
    </row>
    <row r="49" spans="1:4" ht="14" x14ac:dyDescent="0.3">
      <c r="A49" s="13" t="s">
        <v>39</v>
      </c>
      <c r="B49" s="12"/>
      <c r="D49" s="16"/>
    </row>
    <row r="50" spans="1:4" ht="14" x14ac:dyDescent="0.3">
      <c r="A50" s="14" t="s">
        <v>40</v>
      </c>
      <c r="B50" s="28">
        <v>1860695.22597</v>
      </c>
      <c r="C50" s="27">
        <v>2985927.9393800003</v>
      </c>
      <c r="D50" s="16">
        <v>0</v>
      </c>
    </row>
    <row r="51" spans="1:4" ht="14" x14ac:dyDescent="0.3">
      <c r="A51" s="14" t="s">
        <v>41</v>
      </c>
      <c r="B51" s="28">
        <v>400245.02551999997</v>
      </c>
      <c r="D51" s="16"/>
    </row>
    <row r="52" spans="1:4" ht="14" x14ac:dyDescent="0.3">
      <c r="A52" s="14" t="s">
        <v>42</v>
      </c>
      <c r="B52" s="28">
        <v>200434.93647999997</v>
      </c>
      <c r="D52" s="16"/>
    </row>
    <row r="53" spans="1:4" ht="14" x14ac:dyDescent="0.3">
      <c r="A53" s="14" t="s">
        <v>43</v>
      </c>
      <c r="B53" s="28">
        <v>1596.8285700000001</v>
      </c>
      <c r="D53" s="16"/>
    </row>
    <row r="54" spans="1:4" ht="14" x14ac:dyDescent="0.3">
      <c r="A54" s="14" t="s">
        <v>44</v>
      </c>
      <c r="B54" s="28">
        <v>12835.494550000001</v>
      </c>
      <c r="D54" s="16"/>
    </row>
    <row r="55" spans="1:4" ht="14" x14ac:dyDescent="0.3">
      <c r="A55" s="21" t="s">
        <v>45</v>
      </c>
      <c r="B55" s="29">
        <v>2475807.5110900002</v>
      </c>
      <c r="D55" s="16"/>
    </row>
    <row r="56" spans="1:4" ht="14" x14ac:dyDescent="0.3">
      <c r="A56" s="23"/>
      <c r="B56" s="28"/>
      <c r="D56" s="16"/>
    </row>
    <row r="57" spans="1:4" ht="14" x14ac:dyDescent="0.3">
      <c r="A57" s="13" t="s">
        <v>46</v>
      </c>
      <c r="B57" s="28"/>
      <c r="D57" s="16"/>
    </row>
    <row r="58" spans="1:4" ht="14" x14ac:dyDescent="0.3">
      <c r="A58" s="14" t="s">
        <v>47</v>
      </c>
      <c r="B58" s="30">
        <v>33894.765829999997</v>
      </c>
      <c r="D58" s="16"/>
    </row>
    <row r="59" spans="1:4" ht="14" x14ac:dyDescent="0.3">
      <c r="A59" s="14" t="s">
        <v>48</v>
      </c>
      <c r="B59" s="28">
        <v>4648.5505300000004</v>
      </c>
      <c r="D59" s="16"/>
    </row>
    <row r="60" spans="1:4" ht="14" x14ac:dyDescent="0.3">
      <c r="A60" s="14" t="s">
        <v>44</v>
      </c>
      <c r="B60" s="28">
        <v>12885.945888571428</v>
      </c>
      <c r="D60" s="16"/>
    </row>
    <row r="61" spans="1:4" ht="14" x14ac:dyDescent="0.3">
      <c r="A61" s="21" t="s">
        <v>49</v>
      </c>
      <c r="B61" s="29">
        <v>51429.262248571424</v>
      </c>
      <c r="D61" s="16"/>
    </row>
    <row r="62" spans="1:4" ht="14" x14ac:dyDescent="0.3">
      <c r="A62" s="23"/>
      <c r="B62" s="28"/>
      <c r="D62" s="16"/>
    </row>
    <row r="63" spans="1:4" ht="14" x14ac:dyDescent="0.3">
      <c r="A63" s="13" t="s">
        <v>50</v>
      </c>
      <c r="B63" s="28"/>
      <c r="D63" s="16"/>
    </row>
    <row r="64" spans="1:4" ht="14" x14ac:dyDescent="0.3">
      <c r="A64" s="14" t="s">
        <v>51</v>
      </c>
      <c r="B64" s="28">
        <v>3132.0835999999999</v>
      </c>
      <c r="D64" s="16"/>
    </row>
    <row r="65" spans="1:4" ht="14" x14ac:dyDescent="0.3">
      <c r="A65" s="14" t="s">
        <v>52</v>
      </c>
      <c r="B65" s="28">
        <v>8999.6847099999995</v>
      </c>
      <c r="D65" s="16"/>
    </row>
    <row r="66" spans="1:4" ht="14" x14ac:dyDescent="0.3">
      <c r="A66" s="14" t="s">
        <v>53</v>
      </c>
      <c r="B66" s="28">
        <v>2541.19571</v>
      </c>
      <c r="D66" s="16"/>
    </row>
    <row r="67" spans="1:4" ht="14" x14ac:dyDescent="0.3">
      <c r="A67" s="21" t="s">
        <v>54</v>
      </c>
      <c r="B67" s="29">
        <v>14672.964019999999</v>
      </c>
      <c r="D67" s="16"/>
    </row>
    <row r="68" spans="1:4" ht="14" x14ac:dyDescent="0.3">
      <c r="A68" s="23"/>
      <c r="B68" s="28"/>
      <c r="D68" s="16"/>
    </row>
    <row r="69" spans="1:4" ht="14" x14ac:dyDescent="0.3">
      <c r="A69" s="23"/>
      <c r="B69" s="28"/>
      <c r="D69" s="16"/>
    </row>
    <row r="70" spans="1:4" ht="14" x14ac:dyDescent="0.3">
      <c r="A70" s="21" t="s">
        <v>55</v>
      </c>
      <c r="B70" s="29">
        <v>103360.91448000001</v>
      </c>
      <c r="D70" s="16"/>
    </row>
    <row r="71" spans="1:4" ht="14" x14ac:dyDescent="0.3">
      <c r="A71" s="23"/>
      <c r="B71" s="28"/>
      <c r="D71" s="16"/>
    </row>
    <row r="72" spans="1:4" ht="14.5" thickBot="1" x14ac:dyDescent="0.35">
      <c r="A72" s="25" t="s">
        <v>56</v>
      </c>
      <c r="B72" s="31">
        <v>2645270.6518385713</v>
      </c>
      <c r="D72" s="16"/>
    </row>
    <row r="73" spans="1:4" ht="14.5" thickTop="1" x14ac:dyDescent="0.3">
      <c r="A73" s="23"/>
      <c r="B73" s="28"/>
      <c r="D73" s="16"/>
    </row>
    <row r="74" spans="1:4" ht="14" x14ac:dyDescent="0.3">
      <c r="A74" s="21" t="s">
        <v>57</v>
      </c>
      <c r="B74" s="29">
        <v>4721.5163672348972</v>
      </c>
      <c r="D74" s="16"/>
    </row>
    <row r="75" spans="1:4" ht="14" x14ac:dyDescent="0.3">
      <c r="A75" s="23"/>
      <c r="B75" s="32"/>
      <c r="D75" s="16"/>
    </row>
    <row r="76" spans="1:4" ht="14" x14ac:dyDescent="0.3">
      <c r="A76" s="13" t="s">
        <v>58</v>
      </c>
      <c r="B76" s="28"/>
      <c r="D76" s="16"/>
    </row>
    <row r="77" spans="1:4" ht="14" x14ac:dyDescent="0.3">
      <c r="A77" s="14" t="s">
        <v>59</v>
      </c>
      <c r="B77" s="28">
        <v>152000.00000285715</v>
      </c>
      <c r="D77" s="16"/>
    </row>
    <row r="78" spans="1:4" ht="14" x14ac:dyDescent="0.3">
      <c r="A78" s="33" t="s">
        <v>60</v>
      </c>
      <c r="B78" s="28">
        <v>181926.39146787027</v>
      </c>
      <c r="D78" s="16"/>
    </row>
    <row r="79" spans="1:4" ht="14" x14ac:dyDescent="0.3">
      <c r="A79" s="33" t="s">
        <v>61</v>
      </c>
      <c r="B79" s="28">
        <v>2009.3787126046911</v>
      </c>
      <c r="D79" s="16"/>
    </row>
    <row r="80" spans="1:4" ht="14" x14ac:dyDescent="0.3">
      <c r="A80" s="14" t="s">
        <v>62</v>
      </c>
      <c r="B80" s="28"/>
      <c r="D80" s="16"/>
    </row>
    <row r="81" spans="1:4" ht="14" x14ac:dyDescent="0.3">
      <c r="A81" s="23"/>
      <c r="B81" s="28"/>
      <c r="D81" s="16"/>
    </row>
    <row r="82" spans="1:4" ht="14.5" thickBot="1" x14ac:dyDescent="0.35">
      <c r="A82" s="25" t="s">
        <v>63</v>
      </c>
      <c r="B82" s="31">
        <v>335935.77018333209</v>
      </c>
      <c r="D82" s="16"/>
    </row>
    <row r="83" spans="1:4" ht="14.5" thickTop="1" x14ac:dyDescent="0.3">
      <c r="A83" s="13"/>
      <c r="B83" s="28"/>
      <c r="D83" s="16"/>
    </row>
    <row r="84" spans="1:4" ht="14.5" thickBot="1" x14ac:dyDescent="0.35">
      <c r="A84" s="25" t="s">
        <v>64</v>
      </c>
      <c r="B84" s="34">
        <v>2985927.9383891383</v>
      </c>
      <c r="D84" s="16"/>
    </row>
    <row r="85" spans="1:4" ht="13" thickTop="1" x14ac:dyDescent="0.25">
      <c r="A85" s="35"/>
      <c r="B85" s="36">
        <v>-9.9086109548807144E-4</v>
      </c>
      <c r="D85" s="16"/>
    </row>
    <row r="86" spans="1:4" x14ac:dyDescent="0.25">
      <c r="A86" s="4"/>
      <c r="D86" s="16"/>
    </row>
    <row r="87" spans="1:4" x14ac:dyDescent="0.25">
      <c r="A87" s="4"/>
      <c r="D87" s="16"/>
    </row>
    <row r="88" spans="1:4" x14ac:dyDescent="0.25">
      <c r="A88" s="4"/>
      <c r="D88" s="16"/>
    </row>
    <row r="89" spans="1:4" x14ac:dyDescent="0.25">
      <c r="A89" s="4"/>
      <c r="D89" s="16"/>
    </row>
    <row r="90" spans="1:4" x14ac:dyDescent="0.25">
      <c r="A90" s="4"/>
    </row>
    <row r="91" spans="1:4" x14ac:dyDescent="0.25">
      <c r="A91" s="4"/>
    </row>
    <row r="92" spans="1:4" x14ac:dyDescent="0.25">
      <c r="A92" s="4"/>
    </row>
    <row r="93" spans="1:4" x14ac:dyDescent="0.25">
      <c r="A93" s="4"/>
    </row>
    <row r="94" spans="1:4" x14ac:dyDescent="0.25">
      <c r="A94" s="4"/>
    </row>
    <row r="95" spans="1:4" x14ac:dyDescent="0.25">
      <c r="A95" s="4"/>
    </row>
    <row r="96" spans="1:4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5"/>
  <sheetViews>
    <sheetView showGridLines="0" view="pageBreakPreview" zoomScale="80" zoomScaleNormal="100" zoomScaleSheetLayoutView="80" workbookViewId="0">
      <selection activeCell="B61" sqref="B61"/>
    </sheetView>
  </sheetViews>
  <sheetFormatPr baseColWidth="10" defaultRowHeight="14" x14ac:dyDescent="0.3"/>
  <cols>
    <col min="1" max="1" width="71.54296875" style="38" customWidth="1"/>
    <col min="2" max="2" width="19.453125" style="37" customWidth="1"/>
    <col min="3" max="253" width="10.90625" style="38"/>
    <col min="254" max="254" width="60.7265625" style="38" bestFit="1" customWidth="1"/>
    <col min="255" max="257" width="16.453125" style="38" customWidth="1"/>
    <col min="258" max="509" width="10.90625" style="38"/>
    <col min="510" max="510" width="60.7265625" style="38" bestFit="1" customWidth="1"/>
    <col min="511" max="513" width="16.453125" style="38" customWidth="1"/>
    <col min="514" max="765" width="10.90625" style="38"/>
    <col min="766" max="766" width="60.7265625" style="38" bestFit="1" customWidth="1"/>
    <col min="767" max="769" width="16.453125" style="38" customWidth="1"/>
    <col min="770" max="1021" width="10.90625" style="38"/>
    <col min="1022" max="1022" width="60.7265625" style="38" bestFit="1" customWidth="1"/>
    <col min="1023" max="1025" width="16.453125" style="38" customWidth="1"/>
    <col min="1026" max="1277" width="10.90625" style="38"/>
    <col min="1278" max="1278" width="60.7265625" style="38" bestFit="1" customWidth="1"/>
    <col min="1279" max="1281" width="16.453125" style="38" customWidth="1"/>
    <col min="1282" max="1533" width="10.90625" style="38"/>
    <col min="1534" max="1534" width="60.7265625" style="38" bestFit="1" customWidth="1"/>
    <col min="1535" max="1537" width="16.453125" style="38" customWidth="1"/>
    <col min="1538" max="1789" width="10.90625" style="38"/>
    <col min="1790" max="1790" width="60.7265625" style="38" bestFit="1" customWidth="1"/>
    <col min="1791" max="1793" width="16.453125" style="38" customWidth="1"/>
    <col min="1794" max="2045" width="10.90625" style="38"/>
    <col min="2046" max="2046" width="60.7265625" style="38" bestFit="1" customWidth="1"/>
    <col min="2047" max="2049" width="16.453125" style="38" customWidth="1"/>
    <col min="2050" max="2301" width="10.90625" style="38"/>
    <col min="2302" max="2302" width="60.7265625" style="38" bestFit="1" customWidth="1"/>
    <col min="2303" max="2305" width="16.453125" style="38" customWidth="1"/>
    <col min="2306" max="2557" width="10.90625" style="38"/>
    <col min="2558" max="2558" width="60.7265625" style="38" bestFit="1" customWidth="1"/>
    <col min="2559" max="2561" width="16.453125" style="38" customWidth="1"/>
    <col min="2562" max="2813" width="10.90625" style="38"/>
    <col min="2814" max="2814" width="60.7265625" style="38" bestFit="1" customWidth="1"/>
    <col min="2815" max="2817" width="16.453125" style="38" customWidth="1"/>
    <col min="2818" max="3069" width="10.90625" style="38"/>
    <col min="3070" max="3070" width="60.7265625" style="38" bestFit="1" customWidth="1"/>
    <col min="3071" max="3073" width="16.453125" style="38" customWidth="1"/>
    <col min="3074" max="3325" width="10.90625" style="38"/>
    <col min="3326" max="3326" width="60.7265625" style="38" bestFit="1" customWidth="1"/>
    <col min="3327" max="3329" width="16.453125" style="38" customWidth="1"/>
    <col min="3330" max="3581" width="10.90625" style="38"/>
    <col min="3582" max="3582" width="60.7265625" style="38" bestFit="1" customWidth="1"/>
    <col min="3583" max="3585" width="16.453125" style="38" customWidth="1"/>
    <col min="3586" max="3837" width="10.90625" style="38"/>
    <col min="3838" max="3838" width="60.7265625" style="38" bestFit="1" customWidth="1"/>
    <col min="3839" max="3841" width="16.453125" style="38" customWidth="1"/>
    <col min="3842" max="4093" width="10.90625" style="38"/>
    <col min="4094" max="4094" width="60.7265625" style="38" bestFit="1" customWidth="1"/>
    <col min="4095" max="4097" width="16.453125" style="38" customWidth="1"/>
    <col min="4098" max="4349" width="10.90625" style="38"/>
    <col min="4350" max="4350" width="60.7265625" style="38" bestFit="1" customWidth="1"/>
    <col min="4351" max="4353" width="16.453125" style="38" customWidth="1"/>
    <col min="4354" max="4605" width="10.90625" style="38"/>
    <col min="4606" max="4606" width="60.7265625" style="38" bestFit="1" customWidth="1"/>
    <col min="4607" max="4609" width="16.453125" style="38" customWidth="1"/>
    <col min="4610" max="4861" width="10.90625" style="38"/>
    <col min="4862" max="4862" width="60.7265625" style="38" bestFit="1" customWidth="1"/>
    <col min="4863" max="4865" width="16.453125" style="38" customWidth="1"/>
    <col min="4866" max="5117" width="10.90625" style="38"/>
    <col min="5118" max="5118" width="60.7265625" style="38" bestFit="1" customWidth="1"/>
    <col min="5119" max="5121" width="16.453125" style="38" customWidth="1"/>
    <col min="5122" max="5373" width="10.90625" style="38"/>
    <col min="5374" max="5374" width="60.7265625" style="38" bestFit="1" customWidth="1"/>
    <col min="5375" max="5377" width="16.453125" style="38" customWidth="1"/>
    <col min="5378" max="5629" width="10.90625" style="38"/>
    <col min="5630" max="5630" width="60.7265625" style="38" bestFit="1" customWidth="1"/>
    <col min="5631" max="5633" width="16.453125" style="38" customWidth="1"/>
    <col min="5634" max="5885" width="10.90625" style="38"/>
    <col min="5886" max="5886" width="60.7265625" style="38" bestFit="1" customWidth="1"/>
    <col min="5887" max="5889" width="16.453125" style="38" customWidth="1"/>
    <col min="5890" max="6141" width="10.90625" style="38"/>
    <col min="6142" max="6142" width="60.7265625" style="38" bestFit="1" customWidth="1"/>
    <col min="6143" max="6145" width="16.453125" style="38" customWidth="1"/>
    <col min="6146" max="6397" width="10.90625" style="38"/>
    <col min="6398" max="6398" width="60.7265625" style="38" bestFit="1" customWidth="1"/>
    <col min="6399" max="6401" width="16.453125" style="38" customWidth="1"/>
    <col min="6402" max="6653" width="10.90625" style="38"/>
    <col min="6654" max="6654" width="60.7265625" style="38" bestFit="1" customWidth="1"/>
    <col min="6655" max="6657" width="16.453125" style="38" customWidth="1"/>
    <col min="6658" max="6909" width="10.90625" style="38"/>
    <col min="6910" max="6910" width="60.7265625" style="38" bestFit="1" customWidth="1"/>
    <col min="6911" max="6913" width="16.453125" style="38" customWidth="1"/>
    <col min="6914" max="7165" width="10.90625" style="38"/>
    <col min="7166" max="7166" width="60.7265625" style="38" bestFit="1" customWidth="1"/>
    <col min="7167" max="7169" width="16.453125" style="38" customWidth="1"/>
    <col min="7170" max="7421" width="10.90625" style="38"/>
    <col min="7422" max="7422" width="60.7265625" style="38" bestFit="1" customWidth="1"/>
    <col min="7423" max="7425" width="16.453125" style="38" customWidth="1"/>
    <col min="7426" max="7677" width="10.90625" style="38"/>
    <col min="7678" max="7678" width="60.7265625" style="38" bestFit="1" customWidth="1"/>
    <col min="7679" max="7681" width="16.453125" style="38" customWidth="1"/>
    <col min="7682" max="7933" width="10.90625" style="38"/>
    <col min="7934" max="7934" width="60.7265625" style="38" bestFit="1" customWidth="1"/>
    <col min="7935" max="7937" width="16.453125" style="38" customWidth="1"/>
    <col min="7938" max="8189" width="10.90625" style="38"/>
    <col min="8190" max="8190" width="60.7265625" style="38" bestFit="1" customWidth="1"/>
    <col min="8191" max="8193" width="16.453125" style="38" customWidth="1"/>
    <col min="8194" max="8445" width="10.90625" style="38"/>
    <col min="8446" max="8446" width="60.7265625" style="38" bestFit="1" customWidth="1"/>
    <col min="8447" max="8449" width="16.453125" style="38" customWidth="1"/>
    <col min="8450" max="8701" width="10.90625" style="38"/>
    <col min="8702" max="8702" width="60.7265625" style="38" bestFit="1" customWidth="1"/>
    <col min="8703" max="8705" width="16.453125" style="38" customWidth="1"/>
    <col min="8706" max="8957" width="10.90625" style="38"/>
    <col min="8958" max="8958" width="60.7265625" style="38" bestFit="1" customWidth="1"/>
    <col min="8959" max="8961" width="16.453125" style="38" customWidth="1"/>
    <col min="8962" max="9213" width="10.90625" style="38"/>
    <col min="9214" max="9214" width="60.7265625" style="38" bestFit="1" customWidth="1"/>
    <col min="9215" max="9217" width="16.453125" style="38" customWidth="1"/>
    <col min="9218" max="9469" width="10.90625" style="38"/>
    <col min="9470" max="9470" width="60.7265625" style="38" bestFit="1" customWidth="1"/>
    <col min="9471" max="9473" width="16.453125" style="38" customWidth="1"/>
    <col min="9474" max="9725" width="10.90625" style="38"/>
    <col min="9726" max="9726" width="60.7265625" style="38" bestFit="1" customWidth="1"/>
    <col min="9727" max="9729" width="16.453125" style="38" customWidth="1"/>
    <col min="9730" max="9981" width="10.90625" style="38"/>
    <col min="9982" max="9982" width="60.7265625" style="38" bestFit="1" customWidth="1"/>
    <col min="9983" max="9985" width="16.453125" style="38" customWidth="1"/>
    <col min="9986" max="10237" width="10.90625" style="38"/>
    <col min="10238" max="10238" width="60.7265625" style="38" bestFit="1" customWidth="1"/>
    <col min="10239" max="10241" width="16.453125" style="38" customWidth="1"/>
    <col min="10242" max="10493" width="10.90625" style="38"/>
    <col min="10494" max="10494" width="60.7265625" style="38" bestFit="1" customWidth="1"/>
    <col min="10495" max="10497" width="16.453125" style="38" customWidth="1"/>
    <col min="10498" max="10749" width="10.90625" style="38"/>
    <col min="10750" max="10750" width="60.7265625" style="38" bestFit="1" customWidth="1"/>
    <col min="10751" max="10753" width="16.453125" style="38" customWidth="1"/>
    <col min="10754" max="11005" width="10.90625" style="38"/>
    <col min="11006" max="11006" width="60.7265625" style="38" bestFit="1" customWidth="1"/>
    <col min="11007" max="11009" width="16.453125" style="38" customWidth="1"/>
    <col min="11010" max="11261" width="10.90625" style="38"/>
    <col min="11262" max="11262" width="60.7265625" style="38" bestFit="1" customWidth="1"/>
    <col min="11263" max="11265" width="16.453125" style="38" customWidth="1"/>
    <col min="11266" max="11517" width="10.90625" style="38"/>
    <col min="11518" max="11518" width="60.7265625" style="38" bestFit="1" customWidth="1"/>
    <col min="11519" max="11521" width="16.453125" style="38" customWidth="1"/>
    <col min="11522" max="11773" width="10.90625" style="38"/>
    <col min="11774" max="11774" width="60.7265625" style="38" bestFit="1" customWidth="1"/>
    <col min="11775" max="11777" width="16.453125" style="38" customWidth="1"/>
    <col min="11778" max="12029" width="10.90625" style="38"/>
    <col min="12030" max="12030" width="60.7265625" style="38" bestFit="1" customWidth="1"/>
    <col min="12031" max="12033" width="16.453125" style="38" customWidth="1"/>
    <col min="12034" max="12285" width="10.90625" style="38"/>
    <col min="12286" max="12286" width="60.7265625" style="38" bestFit="1" customWidth="1"/>
    <col min="12287" max="12289" width="16.453125" style="38" customWidth="1"/>
    <col min="12290" max="12541" width="10.90625" style="38"/>
    <col min="12542" max="12542" width="60.7265625" style="38" bestFit="1" customWidth="1"/>
    <col min="12543" max="12545" width="16.453125" style="38" customWidth="1"/>
    <col min="12546" max="12797" width="10.90625" style="38"/>
    <col min="12798" max="12798" width="60.7265625" style="38" bestFit="1" customWidth="1"/>
    <col min="12799" max="12801" width="16.453125" style="38" customWidth="1"/>
    <col min="12802" max="13053" width="10.90625" style="38"/>
    <col min="13054" max="13054" width="60.7265625" style="38" bestFit="1" customWidth="1"/>
    <col min="13055" max="13057" width="16.453125" style="38" customWidth="1"/>
    <col min="13058" max="13309" width="10.90625" style="38"/>
    <col min="13310" max="13310" width="60.7265625" style="38" bestFit="1" customWidth="1"/>
    <col min="13311" max="13313" width="16.453125" style="38" customWidth="1"/>
    <col min="13314" max="13565" width="10.90625" style="38"/>
    <col min="13566" max="13566" width="60.7265625" style="38" bestFit="1" customWidth="1"/>
    <col min="13567" max="13569" width="16.453125" style="38" customWidth="1"/>
    <col min="13570" max="13821" width="10.90625" style="38"/>
    <col min="13822" max="13822" width="60.7265625" style="38" bestFit="1" customWidth="1"/>
    <col min="13823" max="13825" width="16.453125" style="38" customWidth="1"/>
    <col min="13826" max="14077" width="10.90625" style="38"/>
    <col min="14078" max="14078" width="60.7265625" style="38" bestFit="1" customWidth="1"/>
    <col min="14079" max="14081" width="16.453125" style="38" customWidth="1"/>
    <col min="14082" max="14333" width="10.90625" style="38"/>
    <col min="14334" max="14334" width="60.7265625" style="38" bestFit="1" customWidth="1"/>
    <col min="14335" max="14337" width="16.453125" style="38" customWidth="1"/>
    <col min="14338" max="14589" width="10.90625" style="38"/>
    <col min="14590" max="14590" width="60.7265625" style="38" bestFit="1" customWidth="1"/>
    <col min="14591" max="14593" width="16.453125" style="38" customWidth="1"/>
    <col min="14594" max="14845" width="10.90625" style="38"/>
    <col min="14846" max="14846" width="60.7265625" style="38" bestFit="1" customWidth="1"/>
    <col min="14847" max="14849" width="16.453125" style="38" customWidth="1"/>
    <col min="14850" max="15101" width="10.90625" style="38"/>
    <col min="15102" max="15102" width="60.7265625" style="38" bestFit="1" customWidth="1"/>
    <col min="15103" max="15105" width="16.453125" style="38" customWidth="1"/>
    <col min="15106" max="15357" width="10.90625" style="38"/>
    <col min="15358" max="15358" width="60.7265625" style="38" bestFit="1" customWidth="1"/>
    <col min="15359" max="15361" width="16.453125" style="38" customWidth="1"/>
    <col min="15362" max="15613" width="10.90625" style="38"/>
    <col min="15614" max="15614" width="60.7265625" style="38" bestFit="1" customWidth="1"/>
    <col min="15615" max="15617" width="16.453125" style="38" customWidth="1"/>
    <col min="15618" max="15869" width="10.90625" style="38"/>
    <col min="15870" max="15870" width="60.7265625" style="38" bestFit="1" customWidth="1"/>
    <col min="15871" max="15873" width="16.453125" style="38" customWidth="1"/>
    <col min="15874" max="16125" width="10.90625" style="38"/>
    <col min="16126" max="16126" width="60.7265625" style="38" bestFit="1" customWidth="1"/>
    <col min="16127" max="16129" width="16.453125" style="38" customWidth="1"/>
    <col min="16130" max="16384" width="10.90625" style="38"/>
  </cols>
  <sheetData>
    <row r="1" spans="1:2" x14ac:dyDescent="0.3">
      <c r="A1" s="3" t="s">
        <v>0</v>
      </c>
      <c r="B1" s="3"/>
    </row>
    <row r="2" spans="1:2" x14ac:dyDescent="0.3">
      <c r="A2" s="3" t="s">
        <v>1</v>
      </c>
      <c r="B2" s="3"/>
    </row>
    <row r="3" spans="1:2" x14ac:dyDescent="0.3">
      <c r="A3" s="5" t="s">
        <v>65</v>
      </c>
      <c r="B3" s="5"/>
    </row>
    <row r="4" spans="1:2" x14ac:dyDescent="0.3">
      <c r="A4" s="5" t="s">
        <v>66</v>
      </c>
      <c r="B4" s="5"/>
    </row>
    <row r="5" spans="1:2" ht="14.5" x14ac:dyDescent="0.35">
      <c r="A5" s="6" t="s">
        <v>3</v>
      </c>
      <c r="B5" s="6"/>
    </row>
    <row r="6" spans="1:2" ht="6.75" customHeight="1" x14ac:dyDescent="0.3">
      <c r="A6" s="40"/>
      <c r="B6" s="39"/>
    </row>
    <row r="7" spans="1:2" ht="40.5" customHeight="1" x14ac:dyDescent="0.3">
      <c r="A7" s="41" t="s">
        <v>4</v>
      </c>
      <c r="B7" s="42" t="s">
        <v>67</v>
      </c>
    </row>
    <row r="8" spans="1:2" s="40" customFormat="1" ht="9" customHeight="1" x14ac:dyDescent="0.3">
      <c r="A8" s="43"/>
      <c r="B8" s="44"/>
    </row>
    <row r="9" spans="1:2" x14ac:dyDescent="0.3">
      <c r="A9" s="13" t="s">
        <v>68</v>
      </c>
      <c r="B9" s="44"/>
    </row>
    <row r="10" spans="1:2" x14ac:dyDescent="0.3">
      <c r="A10" s="45" t="s">
        <v>69</v>
      </c>
      <c r="B10" s="46">
        <v>15331.533599999999</v>
      </c>
    </row>
    <row r="11" spans="1:2" x14ac:dyDescent="0.3">
      <c r="A11" s="45" t="s">
        <v>70</v>
      </c>
      <c r="B11" s="46">
        <v>1473.0944399999998</v>
      </c>
    </row>
    <row r="12" spans="1:2" x14ac:dyDescent="0.3">
      <c r="A12" s="45" t="s">
        <v>71</v>
      </c>
      <c r="B12" s="46">
        <v>876.69111000000009</v>
      </c>
    </row>
    <row r="13" spans="1:2" x14ac:dyDescent="0.3">
      <c r="A13" s="45" t="s">
        <v>72</v>
      </c>
      <c r="B13" s="46">
        <v>8.129389999999999</v>
      </c>
    </row>
    <row r="14" spans="1:2" x14ac:dyDescent="0.3">
      <c r="A14" s="45" t="s">
        <v>73</v>
      </c>
      <c r="B14" s="46">
        <v>686.48989000000006</v>
      </c>
    </row>
    <row r="15" spans="1:2" x14ac:dyDescent="0.3">
      <c r="A15" s="45" t="s">
        <v>74</v>
      </c>
      <c r="B15" s="46">
        <v>143.40495999999999</v>
      </c>
    </row>
    <row r="16" spans="1:2" x14ac:dyDescent="0.3">
      <c r="A16" s="45" t="s">
        <v>75</v>
      </c>
      <c r="B16" s="46">
        <v>2278.93271</v>
      </c>
    </row>
    <row r="17" spans="1:2" x14ac:dyDescent="0.3">
      <c r="A17" s="45" t="s">
        <v>76</v>
      </c>
      <c r="B17" s="46">
        <v>375.34169000000003</v>
      </c>
    </row>
    <row r="18" spans="1:2" x14ac:dyDescent="0.3">
      <c r="A18" s="45" t="s">
        <v>77</v>
      </c>
      <c r="B18" s="46">
        <v>1300.6336399999998</v>
      </c>
    </row>
    <row r="19" spans="1:2" x14ac:dyDescent="0.3">
      <c r="A19" s="47" t="s">
        <v>78</v>
      </c>
      <c r="B19" s="48">
        <f>SUM(B10:B18)</f>
        <v>22474.25143</v>
      </c>
    </row>
    <row r="20" spans="1:2" ht="8.25" customHeight="1" x14ac:dyDescent="0.3">
      <c r="A20" s="43"/>
      <c r="B20" s="46"/>
    </row>
    <row r="21" spans="1:2" x14ac:dyDescent="0.3">
      <c r="A21" s="13" t="s">
        <v>79</v>
      </c>
      <c r="B21" s="46"/>
    </row>
    <row r="22" spans="1:2" x14ac:dyDescent="0.3">
      <c r="A22" s="45" t="s">
        <v>80</v>
      </c>
      <c r="B22" s="46">
        <v>3896.6972600000004</v>
      </c>
    </row>
    <row r="23" spans="1:2" x14ac:dyDescent="0.3">
      <c r="A23" s="45" t="s">
        <v>13</v>
      </c>
      <c r="B23" s="46">
        <v>1582.71687</v>
      </c>
    </row>
    <row r="24" spans="1:2" x14ac:dyDescent="0.3">
      <c r="A24" s="45" t="s">
        <v>81</v>
      </c>
      <c r="B24" s="46">
        <v>940.63099</v>
      </c>
    </row>
    <row r="25" spans="1:2" x14ac:dyDescent="0.3">
      <c r="A25" s="45" t="s">
        <v>82</v>
      </c>
      <c r="B25" s="46">
        <v>8.1451999999999991</v>
      </c>
    </row>
    <row r="26" spans="1:2" x14ac:dyDescent="0.3">
      <c r="A26" s="45" t="s">
        <v>83</v>
      </c>
      <c r="B26" s="46">
        <v>590.88164000000006</v>
      </c>
    </row>
    <row r="27" spans="1:2" x14ac:dyDescent="0.3">
      <c r="A27" s="45" t="s">
        <v>84</v>
      </c>
      <c r="B27" s="46">
        <v>385.38427000000001</v>
      </c>
    </row>
    <row r="28" spans="1:2" x14ac:dyDescent="0.3">
      <c r="A28" s="45" t="s">
        <v>85</v>
      </c>
      <c r="B28" s="46">
        <v>372.26252999999997</v>
      </c>
    </row>
    <row r="29" spans="1:2" x14ac:dyDescent="0.3">
      <c r="A29" s="45" t="s">
        <v>77</v>
      </c>
      <c r="B29" s="46">
        <v>2328.2315500000004</v>
      </c>
    </row>
    <row r="30" spans="1:2" x14ac:dyDescent="0.3">
      <c r="A30" s="47" t="s">
        <v>86</v>
      </c>
      <c r="B30" s="49">
        <f>SUM(B22:B29)</f>
        <v>10104.95031</v>
      </c>
    </row>
    <row r="31" spans="1:2" ht="6" customHeight="1" x14ac:dyDescent="0.3">
      <c r="A31" s="43"/>
      <c r="B31" s="50"/>
    </row>
    <row r="32" spans="1:2" ht="6.75" customHeight="1" x14ac:dyDescent="0.3">
      <c r="A32" s="43"/>
      <c r="B32" s="46"/>
    </row>
    <row r="33" spans="1:2" x14ac:dyDescent="0.3">
      <c r="A33" s="51" t="s">
        <v>87</v>
      </c>
      <c r="B33" s="52">
        <f>B19-B30</f>
        <v>12369.30112</v>
      </c>
    </row>
    <row r="34" spans="1:2" ht="6.75" customHeight="1" x14ac:dyDescent="0.3">
      <c r="A34" s="43"/>
      <c r="B34" s="46"/>
    </row>
    <row r="35" spans="1:2" x14ac:dyDescent="0.3">
      <c r="A35" s="53" t="s">
        <v>88</v>
      </c>
      <c r="B35" s="46"/>
    </row>
    <row r="36" spans="1:2" x14ac:dyDescent="0.3">
      <c r="A36" s="45" t="s">
        <v>89</v>
      </c>
      <c r="B36" s="46">
        <v>3220.0679399999995</v>
      </c>
    </row>
    <row r="37" spans="1:2" x14ac:dyDescent="0.3">
      <c r="A37" s="45" t="s">
        <v>90</v>
      </c>
      <c r="B37" s="46">
        <v>2435.0776799999999</v>
      </c>
    </row>
    <row r="38" spans="1:2" x14ac:dyDescent="0.3">
      <c r="A38" s="45" t="s">
        <v>91</v>
      </c>
      <c r="B38" s="46">
        <v>501.53835999999995</v>
      </c>
    </row>
    <row r="39" spans="1:2" x14ac:dyDescent="0.3">
      <c r="A39" s="47" t="s">
        <v>92</v>
      </c>
      <c r="B39" s="48">
        <f>SUM(B36:B38)</f>
        <v>6156.6839799999989</v>
      </c>
    </row>
    <row r="40" spans="1:2" ht="6" customHeight="1" x14ac:dyDescent="0.3">
      <c r="A40" s="43"/>
      <c r="B40" s="50"/>
    </row>
    <row r="41" spans="1:2" ht="6" customHeight="1" x14ac:dyDescent="0.3">
      <c r="A41" s="43"/>
      <c r="B41" s="46"/>
    </row>
    <row r="42" spans="1:2" x14ac:dyDescent="0.3">
      <c r="A42" s="51" t="s">
        <v>93</v>
      </c>
      <c r="B42" s="52">
        <f>B33-B39</f>
        <v>6212.6171400000012</v>
      </c>
    </row>
    <row r="43" spans="1:2" ht="9" customHeight="1" x14ac:dyDescent="0.3">
      <c r="A43" s="11"/>
      <c r="B43" s="46"/>
    </row>
    <row r="44" spans="1:2" x14ac:dyDescent="0.3">
      <c r="A44" s="13" t="s">
        <v>94</v>
      </c>
      <c r="B44" s="46"/>
    </row>
    <row r="45" spans="1:2" x14ac:dyDescent="0.3">
      <c r="A45" s="45" t="s">
        <v>14</v>
      </c>
      <c r="B45" s="46">
        <v>4520.6116700000002</v>
      </c>
    </row>
    <row r="46" spans="1:2" x14ac:dyDescent="0.3">
      <c r="A46" s="45" t="s">
        <v>95</v>
      </c>
      <c r="B46" s="54"/>
    </row>
    <row r="47" spans="1:2" x14ac:dyDescent="0.3">
      <c r="A47" s="47" t="s">
        <v>96</v>
      </c>
      <c r="B47" s="49">
        <f>SUM(B45:B46)</f>
        <v>4520.6116700000002</v>
      </c>
    </row>
    <row r="48" spans="1:2" ht="5.25" customHeight="1" x14ac:dyDescent="0.3">
      <c r="A48" s="43"/>
      <c r="B48" s="50"/>
    </row>
    <row r="49" spans="1:2" ht="5.25" customHeight="1" x14ac:dyDescent="0.3">
      <c r="A49" s="43"/>
      <c r="B49" s="46"/>
    </row>
    <row r="50" spans="1:2" ht="12" customHeight="1" x14ac:dyDescent="0.3">
      <c r="A50" s="51" t="s">
        <v>97</v>
      </c>
      <c r="B50" s="52">
        <f>+B42-B47</f>
        <v>1692.005470000001</v>
      </c>
    </row>
    <row r="51" spans="1:2" ht="6.75" customHeight="1" x14ac:dyDescent="0.3">
      <c r="A51" s="43"/>
      <c r="B51" s="46"/>
    </row>
    <row r="52" spans="1:2" x14ac:dyDescent="0.3">
      <c r="A52" s="45" t="s">
        <v>98</v>
      </c>
      <c r="B52" s="55">
        <v>1482.5483200000001</v>
      </c>
    </row>
    <row r="53" spans="1:2" ht="10" customHeight="1" x14ac:dyDescent="0.3">
      <c r="A53" s="43"/>
      <c r="B53" s="46"/>
    </row>
    <row r="54" spans="1:2" x14ac:dyDescent="0.3">
      <c r="A54" s="51" t="s">
        <v>99</v>
      </c>
      <c r="B54" s="52">
        <f>SUM(B50:B53)</f>
        <v>3174.5537900000008</v>
      </c>
    </row>
    <row r="55" spans="1:2" ht="9.75" customHeight="1" x14ac:dyDescent="0.3">
      <c r="A55" s="43" t="s">
        <v>100</v>
      </c>
      <c r="B55" s="46"/>
    </row>
    <row r="56" spans="1:2" x14ac:dyDescent="0.3">
      <c r="A56" s="43" t="s">
        <v>101</v>
      </c>
      <c r="B56" s="46">
        <v>551.46704</v>
      </c>
    </row>
    <row r="57" spans="1:2" x14ac:dyDescent="0.3">
      <c r="A57" s="43" t="s">
        <v>102</v>
      </c>
      <c r="B57" s="46">
        <v>432.39279000000005</v>
      </c>
    </row>
    <row r="58" spans="1:2" x14ac:dyDescent="0.3">
      <c r="A58" s="43" t="s">
        <v>103</v>
      </c>
      <c r="B58" s="46">
        <v>153.80857</v>
      </c>
    </row>
    <row r="59" spans="1:2" ht="10" customHeight="1" x14ac:dyDescent="0.3">
      <c r="A59" s="43"/>
      <c r="B59" s="46"/>
    </row>
    <row r="60" spans="1:2" x14ac:dyDescent="0.3">
      <c r="A60" s="51" t="s">
        <v>104</v>
      </c>
      <c r="B60" s="52">
        <f>+B54-B56-B57-B58</f>
        <v>2036.8853900000011</v>
      </c>
    </row>
    <row r="61" spans="1:2" ht="8.25" customHeight="1" x14ac:dyDescent="0.3">
      <c r="A61" s="43"/>
      <c r="B61" s="46"/>
    </row>
    <row r="62" spans="1:2" x14ac:dyDescent="0.3">
      <c r="A62" s="43" t="s">
        <v>105</v>
      </c>
      <c r="B62" s="55">
        <v>27.506677395308952</v>
      </c>
    </row>
    <row r="63" spans="1:2" ht="10" customHeight="1" x14ac:dyDescent="0.3">
      <c r="A63" s="43"/>
      <c r="B63" s="46"/>
    </row>
    <row r="64" spans="1:2" ht="14.5" thickBot="1" x14ac:dyDescent="0.35">
      <c r="A64" s="56" t="s">
        <v>106</v>
      </c>
      <c r="B64" s="57">
        <f>+B60-B62</f>
        <v>2009.3787126046921</v>
      </c>
    </row>
    <row r="65" spans="1:1" ht="14.5" thickTop="1" x14ac:dyDescent="0.3">
      <c r="A65" s="58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2020-02-18T14:46:02Z</dcterms:created>
  <dcterms:modified xsi:type="dcterms:W3CDTF">2020-02-18T14:48:38Z</dcterms:modified>
</cp:coreProperties>
</file>