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19\"/>
    </mc:Choice>
  </mc:AlternateContent>
  <bookViews>
    <workbookView xWindow="0" yWindow="0" windowWidth="19200" windowHeight="7050" activeTab="1"/>
  </bookViews>
  <sheets>
    <sheet name="BG" sheetId="1" r:id="rId1"/>
    <sheet name="ER" sheetId="2" r:id="rId2"/>
  </sheets>
  <externalReferences>
    <externalReference r:id="rId3"/>
    <externalReference r:id="rId4"/>
  </externalReferences>
  <definedNames>
    <definedName name="__123Graph_AGRAPH1" hidden="1">#REF!</definedName>
    <definedName name="_Order1" hidden="1">0</definedName>
    <definedName name="A">#REF!</definedName>
    <definedName name="AS2DocOpenMode" hidden="1">"AS2DocumentEdit"</definedName>
    <definedName name="Beg_Bal">#REF!</definedName>
    <definedName name="Data">#REF!</definedName>
    <definedName name="End_Bal">'[2]Consolidado de Act. Fijo'!#REF!</definedName>
    <definedName name="Extra_Pay">#REF!</definedName>
    <definedName name="fondop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APBEXrevision" hidden="1">2</definedName>
    <definedName name="SAPBEXsysID" hidden="1">"BWP"</definedName>
    <definedName name="SAPBEXwbID" hidden="1">"3T2CDVFDIK4KRN9AXI7S1ZU6H"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extRefCopyRangeCount" hidden="1">13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  <definedName name="wrn.Aging._.and._.Trend._.Analysis." hidden="1">{#N/A,#N/A,FALSE,"Aging Summary";#N/A,#N/A,FALSE,"Ratio Analysis";#N/A,#N/A,FALSE,"Test 120 Day Accts";#N/A,#N/A,FALSE,"Tickmarks"}</definedName>
    <definedName name="wrn.ANEXOS." hidden="1">{#N/A,#N/A,FALSE,"ANEXO 6g";#N/A,#N/A,FALSE,"ANEXO 6f";#N/A,#N/A,FALSE,"ANEXO 5b";#N/A,#N/A,FALSE,"ANEXO 5a";#N/A,#N/A,FALSE,"ANEXO 6e";#N/A,#N/A,FALSE,"ANEXO 6d";#N/A,#N/A,FALSE,"ANEXO 6c";#N/A,#N/A,FALSE,"ANEXO 6b";#N/A,#N/A,FALSE,"ANEXO 6a"}</definedName>
    <definedName name="wrn.EDOS._.FIN." hidden="1">{#N/A,#N/A,FALSE,"ANEXO 7";#N/A,#N/A,FALSE,"ANEXO 7-DESG";#N/A,#N/A,FALSE,"Met Part"}</definedName>
    <definedName name="wrn.ELIMINACIONES." hidden="1">{#N/A,#N/A,FALSE,"Eliminaciones";#N/A,#N/A,FALSE,"Asientos"}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2" l="1"/>
  <c r="B24" i="2"/>
  <c r="B26" i="2" s="1"/>
  <c r="B17" i="2"/>
  <c r="B42" i="1"/>
  <c r="B36" i="1"/>
  <c r="B31" i="1"/>
  <c r="B18" i="1"/>
  <c r="B12" i="1"/>
  <c r="B22" i="1" l="1"/>
  <c r="B37" i="1"/>
  <c r="B27" i="2"/>
  <c r="B33" i="2" s="1"/>
  <c r="B35" i="2" s="1"/>
  <c r="B38" i="2" s="1"/>
  <c r="B43" i="1" l="1"/>
</calcChain>
</file>

<file path=xl/sharedStrings.xml><?xml version="1.0" encoding="utf-8"?>
<sst xmlns="http://schemas.openxmlformats.org/spreadsheetml/2006/main" count="74" uniqueCount="66">
  <si>
    <t>Activo</t>
  </si>
  <si>
    <t>Activos de intermediación</t>
  </si>
  <si>
    <t>Caja y bancos</t>
  </si>
  <si>
    <t>Inversiones financieras, netas</t>
  </si>
  <si>
    <t>Cartera de préstamos, neta de reservas de saneamiento</t>
  </si>
  <si>
    <t>Otros activos</t>
  </si>
  <si>
    <t>Bienes recibidos en pago, neto de provisión por pérdida</t>
  </si>
  <si>
    <t>Inversiones accionarias</t>
  </si>
  <si>
    <t>Activo fijo</t>
  </si>
  <si>
    <t>Bienes inmuebles, muebles y otros, neto de depreciación acumulada</t>
  </si>
  <si>
    <t>Total activo</t>
  </si>
  <si>
    <t>Pasivo y patrimonio</t>
  </si>
  <si>
    <t>Pasivos de intermediación</t>
  </si>
  <si>
    <t>Depósitos de clientes</t>
  </si>
  <si>
    <t>Préstamos del Banco de Desarrollo de El Salvador</t>
  </si>
  <si>
    <t>Préstamos de otros bancos</t>
  </si>
  <si>
    <t>Reportos y otras operaciones bursátiles</t>
  </si>
  <si>
    <t>Títulos de emisión propia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</si>
  <si>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</si>
  <si>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</si>
  <si>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</si>
  <si>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</si>
  <si>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</si>
  <si>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</si>
  <si>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</si>
  <si>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Reservas de capital, resultados acumulados y patrimonio no ganado</t>
  </si>
  <si>
    <t>Total patrimonio</t>
  </si>
  <si>
    <t>Total pasivo y patrimonio</t>
  </si>
  <si>
    <t>Ingresos de operación:</t>
  </si>
  <si>
    <t>Intereses de préstamos</t>
  </si>
  <si>
    <t>Comisiones y otros ingresos de préstamos</t>
  </si>
  <si>
    <t>Intereses de inversión</t>
  </si>
  <si>
    <t>Utilidad  en venta de títulos valores</t>
  </si>
  <si>
    <t>Reportos y operaciones bursátiles</t>
  </si>
  <si>
    <t>Intereses sobre depósitos</t>
  </si>
  <si>
    <t>Operaciones en moneda extranjera</t>
  </si>
  <si>
    <t>Otros servicios y contingencias</t>
  </si>
  <si>
    <t>Menos - costos de operación:</t>
  </si>
  <si>
    <t>Intereses y otros costos de depósitos</t>
  </si>
  <si>
    <t>Intereses sobre préstamos</t>
  </si>
  <si>
    <t>Intereses sobre emisión de obligaciones</t>
  </si>
  <si>
    <t>Pérdida por venta de títulos valores</t>
  </si>
  <si>
    <t>Reservas de saneamiento</t>
  </si>
  <si>
    <t>Utilidad antes de gastos</t>
  </si>
  <si>
    <t>Gastos de operación:</t>
  </si>
  <si>
    <t>De funcionarios y empleados</t>
  </si>
  <si>
    <t>Generales</t>
  </si>
  <si>
    <t>Depreciaciones y amortizaciones</t>
  </si>
  <si>
    <t>Utilidad de operación</t>
  </si>
  <si>
    <t>Otros ingresos, neto</t>
  </si>
  <si>
    <t>Utilidad antes de impuestos</t>
  </si>
  <si>
    <t>Impuesto sobre la renta</t>
  </si>
  <si>
    <t>Contribucion grandes contribuyentes</t>
  </si>
  <si>
    <t>Utilidad neta</t>
  </si>
  <si>
    <t>Diversos, neto de reservas de saneamiento</t>
  </si>
  <si>
    <t>Banco Davivienda Salvadoreño, S. A. y Subsidiaria</t>
  </si>
  <si>
    <t>Estado Consolidado de Resultados Intermedio (No auditado)</t>
  </si>
  <si>
    <r>
      <t>(Expresado en miles de dólares de los Estados Unidos de América</t>
    </r>
    <r>
      <rPr>
        <sz val="10"/>
        <color theme="1"/>
        <rFont val="Arial"/>
        <family val="2"/>
      </rPr>
      <t>)</t>
    </r>
  </si>
  <si>
    <t>Por los períodos de un mes que terminó el</t>
  </si>
  <si>
    <t>31 de enero de 2020</t>
  </si>
  <si>
    <t>Balance General consolidado intermedio (no auditado)</t>
  </si>
  <si>
    <t>(Expresado en miles de dólares de los Estados Unidos de América)</t>
  </si>
  <si>
    <t xml:space="preserve">     Gerardo Siman</t>
  </si>
  <si>
    <t>Ashali Baños</t>
  </si>
  <si>
    <t>Presidente Ejecutivo</t>
  </si>
  <si>
    <t>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</si>
</sst>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,##0.0"/>
    <numFmt numFmtId="165" formatCode="&quot;$&quot;* \ #,##0.0;"/>
    <numFmt numFmtId="166" formatCode="#,##0.0;"/>
    <numFmt numFmtId="167" formatCode="#,##0.0_-;"/>
    <numFmt numFmtId="168" formatCode="_ * #,##0.00_ ;_ * \-#,##0.00_ ;_ * &quot;-&quot;??_ ;_ @_ "/>
    <numFmt numFmtId="169" formatCode="&quot;$&quot;* #,##0.0"/>
    <numFmt numFmtId="172" formatCode="_ * #,##0_ ;_ * \-#,##0_ ;_ * &quot;-&quot;??_ ;_ @_ "/>
    <numFmt numFmtId="174" formatCode="_-* #,##0.0_-;\-* #,##0.0_-;_-* &quot;-&quot;?_-;_-@_-"/>
    <numFmt numFmtId="177" formatCode="&quot;$&quot;* #,##0.0;"/>
    <numFmt numFmtId="178" formatCode="#,##0.0;\ \(#,##0.0\)"/>
    <numFmt numFmtId="179" formatCode="#,##0.0;&quot; &quot;@"/>
    <numFmt numFmtId="180" formatCode="#,##0.0;\ \(#,##0.0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0" fontId="2" fillId="0" borderId="0" xfId="0" applyFont="1" applyAlignment="1">
      <alignment wrapText="1"/>
    </xf>
    <xf numFmtId="166" fontId="2" fillId="0" borderId="0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right" vertical="center"/>
    </xf>
    <xf numFmtId="168" fontId="3" fillId="0" borderId="0" xfId="1" applyFont="1" applyFill="1"/>
    <xf numFmtId="167" fontId="2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2" fillId="0" borderId="1" xfId="0" applyNumberFormat="1" applyFont="1" applyBorder="1" applyAlignment="1">
      <alignment horizontal="right"/>
    </xf>
    <xf numFmtId="169" fontId="2" fillId="0" borderId="3" xfId="0" applyNumberFormat="1" applyFont="1" applyBorder="1" applyAlignment="1">
      <alignment horizontal="right"/>
    </xf>
    <xf numFmtId="172" fontId="4" fillId="0" borderId="0" xfId="2" applyNumberFormat="1" applyFont="1" applyFill="1"/>
    <xf numFmtId="0" fontId="2" fillId="0" borderId="1" xfId="0" applyFont="1" applyBorder="1" applyAlignment="1">
      <alignment horizontal="right"/>
    </xf>
    <xf numFmtId="164" fontId="0" fillId="0" borderId="0" xfId="0" applyNumberFormat="1" applyAlignment="1">
      <alignment horizontal="right"/>
    </xf>
    <xf numFmtId="0" fontId="5" fillId="0" borderId="0" xfId="0" applyFont="1"/>
    <xf numFmtId="16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77" fontId="2" fillId="0" borderId="0" xfId="0" applyNumberFormat="1" applyFont="1" applyBorder="1" applyAlignment="1">
      <alignment horizontal="right"/>
    </xf>
    <xf numFmtId="178" fontId="2" fillId="0" borderId="0" xfId="0" applyNumberFormat="1" applyFont="1" applyBorder="1" applyAlignment="1">
      <alignment horizontal="right"/>
    </xf>
    <xf numFmtId="174" fontId="2" fillId="0" borderId="0" xfId="0" applyNumberFormat="1" applyFont="1" applyBorder="1" applyAlignment="1">
      <alignment horizontal="right"/>
    </xf>
    <xf numFmtId="0" fontId="2" fillId="0" borderId="0" xfId="0" applyFont="1" applyAlignment="1"/>
    <xf numFmtId="178" fontId="2" fillId="0" borderId="2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178" fontId="2" fillId="0" borderId="1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2" fillId="0" borderId="1" xfId="0" applyNumberFormat="1" applyFont="1" applyBorder="1" applyAlignment="1">
      <alignment horizontal="right"/>
    </xf>
    <xf numFmtId="178" fontId="2" fillId="0" borderId="2" xfId="0" applyNumberFormat="1" applyFont="1" applyFill="1" applyBorder="1" applyAlignment="1">
      <alignment horizontal="right"/>
    </xf>
    <xf numFmtId="179" fontId="3" fillId="0" borderId="0" xfId="0" applyNumberFormat="1" applyFont="1" applyBorder="1" applyAlignment="1">
      <alignment horizontal="right"/>
    </xf>
    <xf numFmtId="180" fontId="2" fillId="0" borderId="0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3" applyFont="1" applyFill="1"/>
    <xf numFmtId="0" fontId="9" fillId="0" borderId="0" xfId="3" applyFont="1" applyFill="1" applyAlignment="1">
      <alignment horizontal="center"/>
    </xf>
  </cellXfs>
  <cellStyles count="4">
    <cellStyle name="Millares 133" xfId="1"/>
    <cellStyle name="Millares 2" xfId="2"/>
    <cellStyle name="Normal" xfId="0" builtinId="0"/>
    <cellStyle name="Normal 10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Publicaciones/2019/ACTUALIZADA%20JUN19%20HOJA%20DE%20TRABAJO%20BANCO%20CONSOLIDADO%20DIC2019%20NCB-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66.160.14.192\info\Documents%20and%20Settings\ojuarez\Configuraci&#243;n%20local\Archivos%20temporales%20de%20Internet\Content.IE5\W9IFK5UV\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FS DIC 2018"/>
      <sheetName val="WFS JUN 2018"/>
      <sheetName val="WFS SEPT 2019"/>
      <sheetName val="HOJA DE CONSOLIDACION"/>
      <sheetName val="BG"/>
      <sheetName val="ER"/>
      <sheetName val="ECAM PAT"/>
      <sheetName val="Nota 1"/>
      <sheetName val="Nota 2"/>
      <sheetName val="Nota 3"/>
      <sheetName val="Nota 4"/>
      <sheetName val="Nota 3-A"/>
      <sheetName val="Nota 4."/>
      <sheetName val="Nota 6"/>
      <sheetName val="Nota 4.1"/>
      <sheetName val="Nota 5"/>
      <sheetName val="Nota 6."/>
      <sheetName val="Nota 7"/>
      <sheetName val="Nota 8"/>
      <sheetName val="Nota 8.1"/>
      <sheetName val="NOTA 9"/>
      <sheetName val="Nota 10"/>
      <sheetName val="Nota 11"/>
      <sheetName val="Nota 12"/>
      <sheetName val="Nota 13"/>
      <sheetName val="Nota 14"/>
      <sheetName val="Validaciones"/>
      <sheetName val="Nota 19"/>
      <sheetName val="Nota 15"/>
      <sheetName val="Nota 16"/>
      <sheetName val="Nota 17"/>
      <sheetName val="Nota 18"/>
      <sheetName val="Nota 19."/>
      <sheetName val="Nota 20"/>
      <sheetName val="Nota 21"/>
      <sheetName val="Nota 22"/>
      <sheetName val="Nota 23"/>
      <sheetName val="Nota 24"/>
      <sheetName val="Nota 25."/>
      <sheetName val="Nota 26."/>
      <sheetName val="Nota 27."/>
      <sheetName val="Nota 28"/>
      <sheetName val="Nota 29."/>
      <sheetName val="Nota 30"/>
      <sheetName val="Nota 31"/>
      <sheetName val="Nota31."/>
      <sheetName val="Nota 32"/>
      <sheetName val="Nota 32 anexo"/>
      <sheetName val="Hoja17"/>
      <sheetName val="Hoja8"/>
      <sheetName val="Nota 25"/>
      <sheetName val="Nota 26"/>
      <sheetName val="Nota 27"/>
      <sheetName val="Nota 32 y 33"/>
      <sheetName val="Nota 36"/>
      <sheetName val="Nota 40"/>
      <sheetName val="NOTA 42"/>
      <sheetName val="Nota R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7"/>
  <sheetViews>
    <sheetView topLeftCell="A37" zoomScaleNormal="100" workbookViewId="0">
      <selection activeCell="A46" sqref="A46:B47"/>
    </sheetView>
  </sheetViews>
  <sheetFormatPr baseColWidth="10" defaultColWidth="2.54296875" defaultRowHeight="14.5" x14ac:dyDescent="0.35"/>
  <cols>
    <col min="1" max="1" width="60.1796875" customWidth="1"/>
    <col min="2" max="2" width="19.36328125" style="21" customWidth="1"/>
  </cols>
  <sheetData>
    <row r="1" spans="1:2" x14ac:dyDescent="0.35">
      <c r="A1" s="1" t="s">
        <v>55</v>
      </c>
      <c r="B1" s="2"/>
    </row>
    <row r="2" spans="1:2" ht="15.5" x14ac:dyDescent="0.35">
      <c r="A2" s="39" t="s">
        <v>60</v>
      </c>
      <c r="B2"/>
    </row>
    <row r="3" spans="1:2" ht="15.5" x14ac:dyDescent="0.35">
      <c r="A3" s="39" t="s">
        <v>59</v>
      </c>
      <c r="B3"/>
    </row>
    <row r="4" spans="1:2" x14ac:dyDescent="0.35">
      <c r="A4" s="40" t="s">
        <v>61</v>
      </c>
      <c r="B4"/>
    </row>
    <row r="5" spans="1:2" x14ac:dyDescent="0.35">
      <c r="A5" s="1"/>
      <c r="B5" s="2"/>
    </row>
    <row r="6" spans="1:2" x14ac:dyDescent="0.35">
      <c r="A6" s="3"/>
      <c r="B6" s="4"/>
    </row>
    <row r="7" spans="1:2" x14ac:dyDescent="0.35">
      <c r="A7" s="1" t="s">
        <v>0</v>
      </c>
      <c r="B7" s="2"/>
    </row>
    <row r="8" spans="1:2" x14ac:dyDescent="0.35">
      <c r="A8" s="1" t="s">
        <v>1</v>
      </c>
      <c r="B8" s="2"/>
    </row>
    <row r="9" spans="1:2" x14ac:dyDescent="0.35">
      <c r="A9" s="3" t="s">
        <v>2</v>
      </c>
      <c r="B9" s="5">
        <v>522624.4</v>
      </c>
    </row>
    <row r="10" spans="1:2" x14ac:dyDescent="0.35">
      <c r="A10" s="3" t="s">
        <v>3</v>
      </c>
      <c r="B10" s="6">
        <v>265421.40000000002</v>
      </c>
    </row>
    <row r="11" spans="1:2" x14ac:dyDescent="0.35">
      <c r="A11" s="3" t="s">
        <v>4</v>
      </c>
      <c r="B11" s="7">
        <v>1974610.4</v>
      </c>
    </row>
    <row r="12" spans="1:2" x14ac:dyDescent="0.35">
      <c r="A12" s="3"/>
      <c r="B12" s="8">
        <f>SUM(B9:B11)</f>
        <v>2762656.2</v>
      </c>
    </row>
    <row r="13" spans="1:2" x14ac:dyDescent="0.35">
      <c r="A13" s="1" t="s">
        <v>5</v>
      </c>
      <c r="B13" s="9"/>
    </row>
    <row r="14" spans="1:2" x14ac:dyDescent="0.35">
      <c r="A14" s="3" t="s">
        <v>6</v>
      </c>
      <c r="B14" s="6">
        <v>3727.8</v>
      </c>
    </row>
    <row r="15" spans="1:2" x14ac:dyDescent="0.35">
      <c r="A15" s="3" t="s">
        <v>7</v>
      </c>
      <c r="B15" s="10">
        <v>4886</v>
      </c>
    </row>
    <row r="16" spans="1:2" x14ac:dyDescent="0.35">
      <c r="A16" s="11" t="s">
        <v>54</v>
      </c>
      <c r="B16" s="12">
        <v>29786.600000000002</v>
      </c>
    </row>
    <row r="17" spans="1:2" x14ac:dyDescent="0.35">
      <c r="A17" s="11"/>
      <c r="B17" s="13"/>
    </row>
    <row r="18" spans="1:2" x14ac:dyDescent="0.35">
      <c r="A18" s="14"/>
      <c r="B18" s="8">
        <f>SUM(B14:B17)</f>
        <v>38400.400000000001</v>
      </c>
    </row>
    <row r="19" spans="1:2" x14ac:dyDescent="0.35">
      <c r="A19" s="1" t="s">
        <v>8</v>
      </c>
      <c r="B19" s="15"/>
    </row>
    <row r="20" spans="1:2" x14ac:dyDescent="0.35">
      <c r="A20" s="11" t="s">
        <v>9</v>
      </c>
      <c r="B20" s="16">
        <v>45784.4</v>
      </c>
    </row>
    <row r="21" spans="1:2" x14ac:dyDescent="0.35">
      <c r="A21" s="11"/>
      <c r="B21" s="17"/>
    </row>
    <row r="22" spans="1:2" ht="15" thickBot="1" x14ac:dyDescent="0.4">
      <c r="A22" s="3" t="s">
        <v>10</v>
      </c>
      <c r="B22" s="18">
        <f>B12+B18+B20</f>
        <v>2846841</v>
      </c>
    </row>
    <row r="23" spans="1:2" ht="15" thickTop="1" x14ac:dyDescent="0.35">
      <c r="A23" s="1" t="s">
        <v>11</v>
      </c>
      <c r="B23" s="15"/>
    </row>
    <row r="24" spans="1:2" x14ac:dyDescent="0.35">
      <c r="A24" s="1" t="s">
        <v>12</v>
      </c>
      <c r="B24" s="9"/>
    </row>
    <row r="25" spans="1:2" x14ac:dyDescent="0.35">
      <c r="A25" s="3" t="s">
        <v>13</v>
      </c>
      <c r="B25" s="5">
        <v>1880788.1</v>
      </c>
    </row>
    <row r="26" spans="1:2" x14ac:dyDescent="0.35">
      <c r="A26" s="3" t="s">
        <v>14</v>
      </c>
      <c r="B26" s="6">
        <v>12243.8</v>
      </c>
    </row>
    <row r="27" spans="1:2" x14ac:dyDescent="0.35">
      <c r="A27" s="3" t="s">
        <v>15</v>
      </c>
      <c r="B27" s="6">
        <v>388001.2</v>
      </c>
    </row>
    <row r="28" spans="1:2" x14ac:dyDescent="0.35">
      <c r="A28" s="3" t="s">
        <v>16</v>
      </c>
      <c r="B28" s="6">
        <v>0</v>
      </c>
    </row>
    <row r="29" spans="1:2" x14ac:dyDescent="0.35">
      <c r="A29" s="3" t="s">
        <v>17</v>
      </c>
      <c r="B29" s="6">
        <v>200434.9</v>
      </c>
    </row>
    <row r="30" spans="1:2" x14ac:dyDescent="0.35">
      <c r="A30" s="3" t="s">
        <v>18</v>
      </c>
      <c r="B30" s="7">
        <v>12835.5</v>
      </c>
    </row>
    <row r="31" spans="1:2" x14ac:dyDescent="0.35">
      <c r="A31" s="19"/>
      <c r="B31" s="8">
        <f>SUM(B25:B30)</f>
        <v>2494303.5</v>
      </c>
    </row>
    <row r="32" spans="1:2" x14ac:dyDescent="0.35">
      <c r="A32" s="1" t="s">
        <v>19</v>
      </c>
      <c r="B32" s="9"/>
    </row>
    <row r="33" spans="1:2" x14ac:dyDescent="0.35">
      <c r="A33" s="3" t="s">
        <v>20</v>
      </c>
      <c r="B33" s="6">
        <v>27033</v>
      </c>
    </row>
    <row r="34" spans="1:2" x14ac:dyDescent="0.35">
      <c r="A34" s="3" t="s">
        <v>21</v>
      </c>
      <c r="B34" s="6">
        <v>4489</v>
      </c>
    </row>
    <row r="35" spans="1:2" x14ac:dyDescent="0.35">
      <c r="A35" s="3" t="s">
        <v>18</v>
      </c>
      <c r="B35" s="7">
        <v>22114.9</v>
      </c>
    </row>
    <row r="36" spans="1:2" x14ac:dyDescent="0.35">
      <c r="A36" s="3"/>
      <c r="B36" s="8">
        <f>SUM(B33:B35)</f>
        <v>53636.9</v>
      </c>
    </row>
    <row r="37" spans="1:2" x14ac:dyDescent="0.35">
      <c r="A37" s="3" t="s">
        <v>22</v>
      </c>
      <c r="B37" s="8">
        <f>B36+B31</f>
        <v>2547940.4</v>
      </c>
    </row>
    <row r="38" spans="1:2" x14ac:dyDescent="0.35">
      <c r="A38" s="1" t="s">
        <v>23</v>
      </c>
      <c r="B38" s="9"/>
    </row>
    <row r="39" spans="1:2" x14ac:dyDescent="0.35">
      <c r="A39" s="3" t="s">
        <v>24</v>
      </c>
      <c r="B39" s="6">
        <v>150000</v>
      </c>
    </row>
    <row r="40" spans="1:2" x14ac:dyDescent="0.35">
      <c r="A40" s="11" t="s">
        <v>25</v>
      </c>
      <c r="B40" s="16">
        <v>148900.6</v>
      </c>
    </row>
    <row r="41" spans="1:2" x14ac:dyDescent="0.35">
      <c r="A41" s="11"/>
      <c r="B41" s="20"/>
    </row>
    <row r="42" spans="1:2" x14ac:dyDescent="0.35">
      <c r="A42" s="3" t="s">
        <v>26</v>
      </c>
      <c r="B42" s="7">
        <f>SUM(B39:B41)</f>
        <v>298900.59999999998</v>
      </c>
    </row>
    <row r="43" spans="1:2" ht="15" thickBot="1" x14ac:dyDescent="0.4">
      <c r="A43" s="3" t="s">
        <v>27</v>
      </c>
      <c r="B43" s="18">
        <f>B42+B37</f>
        <v>2846841</v>
      </c>
    </row>
    <row r="44" spans="1:2" ht="15" thickTop="1" x14ac:dyDescent="0.35">
      <c r="A44" s="3"/>
      <c r="B44" s="2"/>
    </row>
    <row r="46" spans="1:2" x14ac:dyDescent="0.35">
      <c r="A46" s="41" t="s">
        <v>62</v>
      </c>
      <c r="B46" s="42" t="s">
        <v>63</v>
      </c>
    </row>
    <row r="47" spans="1:2" x14ac:dyDescent="0.35">
      <c r="A47" s="41" t="s">
        <v>64</v>
      </c>
      <c r="B47" s="42" t="s">
        <v>65</v>
      </c>
    </row>
  </sheetData>
  <mergeCells count="6">
    <mergeCell ref="A40:A41"/>
    <mergeCell ref="B40:B41"/>
    <mergeCell ref="A16:A17"/>
    <mergeCell ref="B16:B17"/>
    <mergeCell ref="A20:A21"/>
    <mergeCell ref="B20:B21"/>
  </mergeCells>
  <pageMargins left="0.55208333333333337" right="0.39370078740157483" top="0.72916666666666663" bottom="0.78740157480314965" header="0.15625" footer="0.31496062992125984"/>
  <pageSetup orientation="portrait" horizontalDpi="300" verticalDpi="300" r:id="rId1"/>
  <headerFooter>
    <oddHeader>&amp;C&amp;"Algerian,Normal"&amp;14Banco CONSOLIDADO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B42"/>
  <sheetViews>
    <sheetView tabSelected="1" zoomScaleNormal="100" workbookViewId="0">
      <selection activeCell="A7" sqref="A7"/>
    </sheetView>
  </sheetViews>
  <sheetFormatPr baseColWidth="10" defaultColWidth="2.453125" defaultRowHeight="15.5" x14ac:dyDescent="0.35"/>
  <cols>
    <col min="1" max="1" width="61.1796875" customWidth="1"/>
    <col min="2" max="2" width="22.90625" style="38" customWidth="1"/>
  </cols>
  <sheetData>
    <row r="1" spans="1:2" ht="14.5" x14ac:dyDescent="0.35">
      <c r="A1" s="22" t="s">
        <v>55</v>
      </c>
      <c r="B1" s="23"/>
    </row>
    <row r="2" spans="1:2" x14ac:dyDescent="0.35">
      <c r="A2" s="39" t="s">
        <v>56</v>
      </c>
      <c r="B2"/>
    </row>
    <row r="3" spans="1:2" x14ac:dyDescent="0.35">
      <c r="A3" s="39" t="s">
        <v>58</v>
      </c>
      <c r="B3"/>
    </row>
    <row r="4" spans="1:2" x14ac:dyDescent="0.35">
      <c r="A4" s="39" t="s">
        <v>59</v>
      </c>
      <c r="B4"/>
    </row>
    <row r="5" spans="1:2" ht="14.5" x14ac:dyDescent="0.35">
      <c r="A5" s="40" t="s">
        <v>57</v>
      </c>
      <c r="B5"/>
    </row>
    <row r="6" spans="1:2" ht="14.5" x14ac:dyDescent="0.35">
      <c r="A6" s="22"/>
      <c r="B6" s="23"/>
    </row>
    <row r="7" spans="1:2" ht="14.5" x14ac:dyDescent="0.35">
      <c r="A7" s="3"/>
      <c r="B7" s="24"/>
    </row>
    <row r="8" spans="1:2" ht="14.5" x14ac:dyDescent="0.35">
      <c r="A8" s="1" t="s">
        <v>28</v>
      </c>
      <c r="B8" s="15"/>
    </row>
    <row r="9" spans="1:2" ht="14.5" x14ac:dyDescent="0.35">
      <c r="A9" s="3" t="s">
        <v>29</v>
      </c>
      <c r="B9" s="25">
        <v>15325</v>
      </c>
    </row>
    <row r="10" spans="1:2" ht="14.5" x14ac:dyDescent="0.35">
      <c r="A10" s="3" t="s">
        <v>30</v>
      </c>
      <c r="B10" s="26">
        <v>1473.1</v>
      </c>
    </row>
    <row r="11" spans="1:2" ht="14.5" x14ac:dyDescent="0.35">
      <c r="A11" s="3" t="s">
        <v>31</v>
      </c>
      <c r="B11" s="26">
        <v>784.4</v>
      </c>
    </row>
    <row r="12" spans="1:2" ht="14.5" x14ac:dyDescent="0.35">
      <c r="A12" s="3" t="s">
        <v>32</v>
      </c>
      <c r="B12" s="27">
        <v>0</v>
      </c>
    </row>
    <row r="13" spans="1:2" ht="14.5" x14ac:dyDescent="0.35">
      <c r="A13" s="3" t="s">
        <v>33</v>
      </c>
      <c r="B13" s="26">
        <v>7.9</v>
      </c>
    </row>
    <row r="14" spans="1:2" ht="14.5" x14ac:dyDescent="0.35">
      <c r="A14" s="3" t="s">
        <v>34</v>
      </c>
      <c r="B14" s="26">
        <v>625.5</v>
      </c>
    </row>
    <row r="15" spans="1:2" ht="14.5" x14ac:dyDescent="0.35">
      <c r="A15" s="3" t="s">
        <v>35</v>
      </c>
      <c r="B15" s="26">
        <v>143.4</v>
      </c>
    </row>
    <row r="16" spans="1:2" ht="14.5" x14ac:dyDescent="0.35">
      <c r="A16" s="3" t="s">
        <v>36</v>
      </c>
      <c r="B16" s="26">
        <v>1813.1</v>
      </c>
    </row>
    <row r="17" spans="1:2" ht="14.5" x14ac:dyDescent="0.35">
      <c r="A17" s="28"/>
      <c r="B17" s="29">
        <f>SUM(B9:B16)</f>
        <v>20172.400000000001</v>
      </c>
    </row>
    <row r="18" spans="1:2" ht="14.5" x14ac:dyDescent="0.35">
      <c r="A18" s="1" t="s">
        <v>37</v>
      </c>
      <c r="B18" s="15"/>
    </row>
    <row r="19" spans="1:2" ht="14.5" x14ac:dyDescent="0.35">
      <c r="A19" s="3" t="s">
        <v>38</v>
      </c>
      <c r="B19" s="26">
        <v>3923.4</v>
      </c>
    </row>
    <row r="20" spans="1:2" ht="14.5" x14ac:dyDescent="0.35">
      <c r="A20" s="3" t="s">
        <v>39</v>
      </c>
      <c r="B20" s="26">
        <v>1582.7</v>
      </c>
    </row>
    <row r="21" spans="1:2" ht="14.5" x14ac:dyDescent="0.35">
      <c r="A21" s="3" t="s">
        <v>40</v>
      </c>
      <c r="B21" s="26">
        <v>940.6</v>
      </c>
    </row>
    <row r="22" spans="1:2" ht="14.5" x14ac:dyDescent="0.35">
      <c r="A22" s="3" t="s">
        <v>41</v>
      </c>
      <c r="B22" s="26">
        <v>8.1</v>
      </c>
    </row>
    <row r="23" spans="1:2" ht="14.5" x14ac:dyDescent="0.35">
      <c r="A23" s="3" t="s">
        <v>36</v>
      </c>
      <c r="B23" s="31">
        <v>2323.1</v>
      </c>
    </row>
    <row r="24" spans="1:2" ht="14.5" x14ac:dyDescent="0.35">
      <c r="A24" s="1"/>
      <c r="B24" s="32">
        <f>SUM(B19:B23)</f>
        <v>8777.9000000000015</v>
      </c>
    </row>
    <row r="25" spans="1:2" ht="14.5" x14ac:dyDescent="0.35">
      <c r="A25" s="3" t="s">
        <v>42</v>
      </c>
      <c r="B25" s="31">
        <v>4516.2</v>
      </c>
    </row>
    <row r="26" spans="1:2" ht="14.5" x14ac:dyDescent="0.35">
      <c r="A26" s="3"/>
      <c r="B26" s="34">
        <f>SUM(B24:B25)</f>
        <v>13294.100000000002</v>
      </c>
    </row>
    <row r="27" spans="1:2" ht="14.5" x14ac:dyDescent="0.35">
      <c r="A27" s="1" t="s">
        <v>43</v>
      </c>
      <c r="B27" s="33">
        <f>(B17-B26)</f>
        <v>6878.2999999999993</v>
      </c>
    </row>
    <row r="28" spans="1:2" ht="14.5" x14ac:dyDescent="0.35">
      <c r="A28" s="1" t="s">
        <v>44</v>
      </c>
      <c r="B28" s="26"/>
    </row>
    <row r="29" spans="1:2" ht="14.5" x14ac:dyDescent="0.35">
      <c r="A29" s="3" t="s">
        <v>45</v>
      </c>
      <c r="B29" s="26">
        <v>3080.7</v>
      </c>
    </row>
    <row r="30" spans="1:2" ht="14.5" x14ac:dyDescent="0.35">
      <c r="A30" s="3" t="s">
        <v>46</v>
      </c>
      <c r="B30" s="26">
        <v>2346.6999999999998</v>
      </c>
    </row>
    <row r="31" spans="1:2" ht="14.5" x14ac:dyDescent="0.35">
      <c r="A31" s="3" t="s">
        <v>47</v>
      </c>
      <c r="B31" s="33">
        <v>495.5</v>
      </c>
    </row>
    <row r="32" spans="1:2" ht="14.5" x14ac:dyDescent="0.35">
      <c r="A32" s="3"/>
      <c r="B32" s="33">
        <f>SUM(B29:B31)</f>
        <v>5922.9</v>
      </c>
    </row>
    <row r="33" spans="1:2" ht="14.5" x14ac:dyDescent="0.35">
      <c r="A33" s="3" t="s">
        <v>48</v>
      </c>
      <c r="B33" s="26">
        <f>(B27-B32)</f>
        <v>955.39999999999964</v>
      </c>
    </row>
    <row r="34" spans="1:2" ht="14.5" x14ac:dyDescent="0.35">
      <c r="A34" s="3" t="s">
        <v>49</v>
      </c>
      <c r="B34" s="33">
        <v>1467.6</v>
      </c>
    </row>
    <row r="35" spans="1:2" ht="14.5" x14ac:dyDescent="0.35">
      <c r="A35" s="3" t="s">
        <v>50</v>
      </c>
      <c r="B35" s="35">
        <f>SUM(B33:B34)</f>
        <v>2422.9999999999995</v>
      </c>
    </row>
    <row r="36" spans="1:2" ht="14.5" x14ac:dyDescent="0.35">
      <c r="A36" s="3" t="s">
        <v>51</v>
      </c>
      <c r="B36" s="36">
        <v>-734.7</v>
      </c>
    </row>
    <row r="37" spans="1:2" ht="14.5" x14ac:dyDescent="0.35">
      <c r="A37" s="3" t="s">
        <v>52</v>
      </c>
      <c r="B37" s="33">
        <v>-124.8</v>
      </c>
    </row>
    <row r="38" spans="1:2" ht="15" thickBot="1" x14ac:dyDescent="0.4">
      <c r="A38" s="3" t="s">
        <v>53</v>
      </c>
      <c r="B38" s="37">
        <f>+B35+B36+B37</f>
        <v>1563.4999999999995</v>
      </c>
    </row>
    <row r="39" spans="1:2" ht="15" thickTop="1" x14ac:dyDescent="0.35">
      <c r="A39" s="1"/>
      <c r="B39" s="23"/>
    </row>
    <row r="40" spans="1:2" ht="14.5" x14ac:dyDescent="0.35">
      <c r="A40" s="30"/>
      <c r="B40" s="23"/>
    </row>
    <row r="41" spans="1:2" ht="14.5" x14ac:dyDescent="0.35">
      <c r="A41" s="41" t="s">
        <v>62</v>
      </c>
      <c r="B41" s="42" t="s">
        <v>63</v>
      </c>
    </row>
    <row r="42" spans="1:2" ht="14.5" x14ac:dyDescent="0.35">
      <c r="A42" s="41" t="s">
        <v>64</v>
      </c>
      <c r="B42" s="42" t="s">
        <v>65</v>
      </c>
    </row>
  </sheetData>
  <pageMargins left="1.1811023622047245" right="0.39370078740157483" top="0.79166666666666663" bottom="0.78740157480314965" header="8.3333333333333329E-2" footer="0.31496062992125984"/>
  <pageSetup orientation="portrait" horizontalDpi="300" verticalDpi="300" r:id="rId1"/>
  <headerFooter>
    <oddHeader>&amp;C&amp;"Algerian,Normal"&amp;16Banco CONSOLIDADO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</vt:lpstr>
      <vt:lpstr>ER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2020-02-18T14:36:01Z</dcterms:created>
  <dcterms:modified xsi:type="dcterms:W3CDTF">2020-02-18T14:43:53Z</dcterms:modified>
</cp:coreProperties>
</file>