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255" windowWidth="20115" windowHeight="7815"/>
  </bookViews>
  <sheets>
    <sheet name="EF" sheetId="1" r:id="rId1"/>
  </sheets>
  <externalReferences>
    <externalReference r:id="rId2"/>
  </externalReferences>
  <definedNames>
    <definedName name="_xlnm.Print_Area" localSheetId="0">EF!$A$78:$C$115</definedName>
  </definedNames>
  <calcPr calcId="145621"/>
</workbook>
</file>

<file path=xl/calcChain.xml><?xml version="1.0" encoding="utf-8"?>
<calcChain xmlns="http://schemas.openxmlformats.org/spreadsheetml/2006/main">
  <c r="B18" i="1" l="1"/>
  <c r="D102" i="1"/>
  <c r="D99" i="1"/>
  <c r="D98" i="1"/>
  <c r="D97" i="1"/>
  <c r="D96" i="1"/>
  <c r="D92" i="1"/>
  <c r="D91" i="1"/>
  <c r="D87" i="1"/>
  <c r="D86" i="1"/>
  <c r="D60" i="1"/>
  <c r="D59" i="1"/>
  <c r="D58" i="1"/>
  <c r="D57" i="1"/>
  <c r="D52" i="1"/>
  <c r="D51" i="1"/>
  <c r="D50" i="1"/>
  <c r="D45" i="1"/>
  <c r="D44" i="1"/>
  <c r="D43" i="1"/>
  <c r="D42" i="1"/>
  <c r="D41" i="1"/>
  <c r="D40" i="1"/>
  <c r="D39" i="1"/>
  <c r="D12" i="1"/>
  <c r="D28" i="1"/>
  <c r="D27" i="1"/>
  <c r="D26" i="1"/>
  <c r="D25" i="1"/>
  <c r="D24" i="1"/>
  <c r="D21" i="1"/>
  <c r="D23" i="1"/>
  <c r="D14" i="1"/>
  <c r="D13" i="1"/>
  <c r="D11" i="1"/>
  <c r="D10" i="1"/>
  <c r="D9" i="1"/>
  <c r="D88" i="1" l="1"/>
  <c r="D93" i="1" s="1"/>
  <c r="D100" i="1" s="1"/>
  <c r="D103" i="1" s="1"/>
  <c r="D107" i="1" s="1"/>
  <c r="D46" i="1"/>
  <c r="D54" i="1" s="1"/>
  <c r="D33" i="1"/>
  <c r="D61" i="1"/>
  <c r="D18" i="1"/>
  <c r="B88" i="1"/>
  <c r="B93" i="1" s="1"/>
  <c r="B100" i="1" s="1"/>
  <c r="B103" i="1" s="1"/>
  <c r="B107" i="1" s="1"/>
  <c r="B46" i="1"/>
  <c r="D63" i="1" l="1"/>
  <c r="B54" i="1"/>
  <c r="D35" i="1"/>
  <c r="B33" i="1" l="1"/>
  <c r="B35" i="1" l="1"/>
  <c r="B61" i="1" l="1"/>
  <c r="B63" i="1" s="1"/>
</calcChain>
</file>

<file path=xl/sharedStrings.xml><?xml version="1.0" encoding="utf-8"?>
<sst xmlns="http://schemas.openxmlformats.org/spreadsheetml/2006/main" count="83" uniqueCount="72">
  <si>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</si>
  <si>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</si>
  <si>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</si>
  <si>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</si>
  <si>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</si>
  <si>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</si>
  <si>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Efectivo y equivalentes</t>
  </si>
  <si>
    <t>Cuentas por cobrar comerciales</t>
  </si>
  <si>
    <t>Cuentas por cobrar partes relacionadas</t>
  </si>
  <si>
    <t>Otras cuentas por cobrar</t>
  </si>
  <si>
    <t>Inventarios para la venta</t>
  </si>
  <si>
    <t>Gastos pagados por anticipado</t>
  </si>
  <si>
    <t>Activo por costos de obtención de contratos</t>
  </si>
  <si>
    <t>Activo por contratos</t>
  </si>
  <si>
    <t>Total activo circulante</t>
  </si>
  <si>
    <t>Activo no corriente</t>
  </si>
  <si>
    <t>Cuentas por cobrar relacionadas LP</t>
  </si>
  <si>
    <t xml:space="preserve">Cuentas por cobrar 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</si>
  <si>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</si>
  <si>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</si>
  <si>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</si>
  <si>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</si>
  <si>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</si>
  <si>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</si>
  <si>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Impuesto Sobre la renta IFRS</t>
  </si>
  <si>
    <t>Impuesto sobre la renta diferido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</si>
  <si>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</si>
  <si>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</si>
  <si>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</si>
  <si>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</si>
  <si>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</si>
  <si>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</si>
  <si>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</si>
  <si>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</si>
  <si>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</si>
  <si>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</si>
  <si>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</si>
  <si>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</si>
  <si>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</si>
  <si>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</si>
  <si>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</si>
  <si>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</si>
  <si>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</si>
  <si>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</si>
  <si>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</si>
  <si>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</si>
  <si>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</si>
  <si>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</si>
  <si>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</si>
  <si>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</si>
  <si>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</si>
  <si>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</si>
  <si>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</si>
  <si>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</si>
  <si>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</si>
  <si>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</si>
  <si>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</si>
  <si>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</si>
  <si>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</si>
  <si>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</si>
  <si>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</si>
  <si>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</si>
  <si>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Otro resultado integral</t>
  </si>
  <si>
    <t>Impuesto diferido en pérdida por beneficios por terminación de contratos laborales</t>
  </si>
  <si>
    <t>Resultado integral total del año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</si>
  <si>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</si>
  <si>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</si>
  <si>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</si>
  <si>
    <t>Al 31 de Octubre</t>
  </si>
  <si>
    <t>Octubre</t>
  </si>
  <si>
    <t>Derechos de uso IFRS 16</t>
  </si>
  <si>
    <t>Deuda por arrendamiento Terc IFRS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</si>
</sst>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 applyFill="1"/>
    <xf numFmtId="164" fontId="10" fillId="0" borderId="0" xfId="1" applyNumberFormat="1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0" fillId="0" borderId="1" xfId="1" applyNumberFormat="1" applyFont="1" applyFill="1" applyBorder="1"/>
    <xf numFmtId="164" fontId="2" fillId="2" borderId="0" xfId="0" applyNumberFormat="1" applyFont="1" applyFill="1"/>
    <xf numFmtId="164" fontId="10" fillId="0" borderId="0" xfId="1" applyNumberFormat="1" applyFont="1" applyFill="1" applyBorder="1"/>
    <xf numFmtId="164" fontId="9" fillId="0" borderId="0" xfId="0" applyNumberFormat="1" applyFont="1" applyFill="1"/>
    <xf numFmtId="164" fontId="7" fillId="2" borderId="0" xfId="0" applyNumberFormat="1" applyFont="1" applyFill="1"/>
    <xf numFmtId="43" fontId="7" fillId="2" borderId="0" xfId="1" applyFont="1" applyFill="1"/>
    <xf numFmtId="0" fontId="2" fillId="2" borderId="0" xfId="0" applyFont="1" applyFill="1" applyAlignment="1">
      <alignment horizontal="center" wrapText="1"/>
    </xf>
    <xf numFmtId="0" fontId="0" fillId="0" borderId="0" xfId="0" applyBorder="1"/>
    <xf numFmtId="164" fontId="2" fillId="2" borderId="0" xfId="0" applyNumberFormat="1" applyFont="1" applyFill="1" applyBorder="1"/>
    <xf numFmtId="164" fontId="0" fillId="0" borderId="0" xfId="0" applyNumberFormat="1" applyBorder="1"/>
    <xf numFmtId="43" fontId="0" fillId="0" borderId="0" xfId="1" applyFont="1" applyBorder="1"/>
    <xf numFmtId="43" fontId="0" fillId="0" borderId="0" xfId="0" applyNumberFormat="1" applyBorder="1"/>
    <xf numFmtId="9" fontId="0" fillId="0" borderId="0" xfId="2" applyFont="1" applyBorder="1"/>
  </cellXfs>
  <cellStyles count="4">
    <cellStyle name="Millares" xfId="1" builtinId="3"/>
    <cellStyle name="Normal" xfId="0" builtinId="0"/>
    <cellStyle name="Normal 3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SSF/EF%20TRIMESTRALES%202018/SEPTIEMBRE/BG%20SEPT.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4"/>
      <sheetName val="BG SEPT. 18"/>
      <sheetName val="GT 14"/>
      <sheetName val="Septiembre2018"/>
      <sheetName val="Patrimonio GT14"/>
      <sheetName val="Hoja3"/>
      <sheetName val="UV Trab."/>
      <sheetName val="Ajustes"/>
      <sheetName val="Intercompañia"/>
      <sheetName val="Hoja1"/>
      <sheetName val="Eliminación ER"/>
      <sheetName val="EBITDA"/>
    </sheetNames>
    <sheetDataSet>
      <sheetData sheetId="0">
        <row r="11">
          <cell r="C11">
            <v>5728033.2912599482</v>
          </cell>
        </row>
        <row r="12">
          <cell r="C12">
            <v>57791542.967600539</v>
          </cell>
        </row>
        <row r="13">
          <cell r="C13">
            <v>877988.0330318287</v>
          </cell>
        </row>
        <row r="15">
          <cell r="C15">
            <v>8118535.1776969284</v>
          </cell>
        </row>
        <row r="16">
          <cell r="C16">
            <v>44642.63067283298</v>
          </cell>
        </row>
        <row r="17">
          <cell r="C17">
            <v>12233875.350000001</v>
          </cell>
        </row>
        <row r="18">
          <cell r="C18">
            <v>3142509.4311309438</v>
          </cell>
        </row>
        <row r="22">
          <cell r="C22">
            <v>43907782.256954633</v>
          </cell>
        </row>
        <row r="23">
          <cell r="C23">
            <v>199644000</v>
          </cell>
        </row>
        <row r="24">
          <cell r="C24">
            <v>77523492.24000001</v>
          </cell>
        </row>
        <row r="25">
          <cell r="C25">
            <v>282819620.89371347</v>
          </cell>
        </row>
        <row r="26">
          <cell r="C26">
            <v>15461588.939999999</v>
          </cell>
        </row>
        <row r="27">
          <cell r="C27">
            <v>120767.28575386325</v>
          </cell>
        </row>
        <row r="28">
          <cell r="C28">
            <v>124432.32459887354</v>
          </cell>
        </row>
        <row r="33">
          <cell r="C33">
            <v>44710905.190397374</v>
          </cell>
        </row>
        <row r="34">
          <cell r="C34">
            <v>21410614.51033628</v>
          </cell>
        </row>
        <row r="35">
          <cell r="C35">
            <v>14813651.508239796</v>
          </cell>
        </row>
        <row r="36">
          <cell r="C36">
            <v>4464375.6105628889</v>
          </cell>
        </row>
        <row r="37">
          <cell r="C37">
            <v>16142744.377660418</v>
          </cell>
        </row>
        <row r="38">
          <cell r="C38">
            <v>834111.44400000013</v>
          </cell>
        </row>
        <row r="39">
          <cell r="C39">
            <v>5795883.7769220192</v>
          </cell>
        </row>
        <row r="44">
          <cell r="C44">
            <v>45580756.404009655</v>
          </cell>
        </row>
        <row r="45">
          <cell r="C45">
            <v>5798426.4500000002</v>
          </cell>
        </row>
        <row r="46">
          <cell r="C46">
            <v>34827404.726000004</v>
          </cell>
        </row>
        <row r="50">
          <cell r="C50">
            <v>322841400</v>
          </cell>
        </row>
        <row r="52">
          <cell r="C52">
            <v>88843351.399698719</v>
          </cell>
        </row>
        <row r="53">
          <cell r="C53">
            <v>101395331.894679</v>
          </cell>
        </row>
        <row r="54">
          <cell r="C54">
            <v>79853.529908418655</v>
          </cell>
        </row>
        <row r="81">
          <cell r="C81">
            <v>291137784.89490831</v>
          </cell>
        </row>
        <row r="82">
          <cell r="C82">
            <v>-146672487.207524</v>
          </cell>
        </row>
        <row r="86">
          <cell r="C86">
            <v>-57939972.197334245</v>
          </cell>
        </row>
        <row r="87">
          <cell r="C87">
            <v>-41083582.585663468</v>
          </cell>
        </row>
        <row r="91">
          <cell r="C91">
            <v>9605128.4468593374</v>
          </cell>
        </row>
        <row r="92">
          <cell r="C92">
            <v>-2052704.5698153707</v>
          </cell>
        </row>
        <row r="93">
          <cell r="C93">
            <v>-112867.60470900792</v>
          </cell>
        </row>
        <row r="94">
          <cell r="C94">
            <v>7060686.0611908222</v>
          </cell>
        </row>
        <row r="98">
          <cell r="C98">
            <v>-17576907.885386445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15"/>
  <sheetViews>
    <sheetView showGridLines="0" tabSelected="1" zoomScale="115" zoomScaleNormal="115" workbookViewId="0">
      <selection activeCell="B9" sqref="B9"/>
    </sheetView>
  </sheetViews>
  <sheetFormatPr baseColWidth="10" defaultRowHeight="15" x14ac:dyDescent="0.25"/>
  <cols>
    <col min="1" max="1" width="58.85546875" customWidth="1"/>
    <col min="2" max="2" width="14" bestFit="1" customWidth="1"/>
    <col min="3" max="3" width="8.7109375" customWidth="1"/>
    <col min="4" max="4" width="12.7109375" hidden="1" customWidth="1"/>
    <col min="5" max="5" width="12.28515625" style="19" customWidth="1"/>
    <col min="6" max="6" width="14.140625" style="19" bestFit="1" customWidth="1"/>
    <col min="7" max="8" width="11.42578125" style="19"/>
  </cols>
  <sheetData>
    <row r="1" spans="1:4" x14ac:dyDescent="0.25">
      <c r="A1" s="1" t="s">
        <v>0</v>
      </c>
      <c r="B1" s="1"/>
    </row>
    <row r="2" spans="1:4" x14ac:dyDescent="0.25">
      <c r="A2" s="1" t="s">
        <v>1</v>
      </c>
      <c r="B2" s="1"/>
    </row>
    <row r="3" spans="1:4" x14ac:dyDescent="0.25">
      <c r="A3" s="1" t="s">
        <v>2</v>
      </c>
      <c r="B3" s="1"/>
    </row>
    <row r="4" spans="1:4" x14ac:dyDescent="0.25">
      <c r="A4" s="1" t="s">
        <v>68</v>
      </c>
      <c r="B4" s="1"/>
    </row>
    <row r="5" spans="1:4" x14ac:dyDescent="0.25">
      <c r="A5" s="3" t="s">
        <v>3</v>
      </c>
      <c r="B5" s="3"/>
    </row>
    <row r="6" spans="1:4" x14ac:dyDescent="0.25">
      <c r="A6" s="2"/>
      <c r="B6" s="2"/>
    </row>
    <row r="7" spans="1:4" x14ac:dyDescent="0.25">
      <c r="A7" s="4" t="s">
        <v>4</v>
      </c>
      <c r="B7" s="18" t="s">
        <v>69</v>
      </c>
      <c r="C7" s="18"/>
      <c r="D7" s="18"/>
    </row>
    <row r="8" spans="1:4" x14ac:dyDescent="0.25">
      <c r="A8" s="4" t="s">
        <v>5</v>
      </c>
      <c r="B8" s="5">
        <v>2019</v>
      </c>
      <c r="D8" s="5">
        <v>2018</v>
      </c>
    </row>
    <row r="9" spans="1:4" x14ac:dyDescent="0.25">
      <c r="A9" s="6" t="s">
        <v>6</v>
      </c>
      <c r="B9" s="9">
        <v>4855416.419999999</v>
      </c>
      <c r="D9" s="9">
        <f>+[1]BG!$C$11</f>
        <v>5728033.2912599482</v>
      </c>
    </row>
    <row r="10" spans="1:4" x14ac:dyDescent="0.25">
      <c r="A10" s="6" t="s">
        <v>7</v>
      </c>
      <c r="B10" s="9">
        <v>55173643.740379967</v>
      </c>
      <c r="D10" s="9">
        <f>+[1]BG!$C$12</f>
        <v>57791542.967600539</v>
      </c>
    </row>
    <row r="11" spans="1:4" x14ac:dyDescent="0.25">
      <c r="A11" s="6" t="s">
        <v>8</v>
      </c>
      <c r="B11" s="9">
        <v>628980.07999998331</v>
      </c>
      <c r="D11" s="9">
        <f>+[1]BG!$C$13</f>
        <v>877988.0330318287</v>
      </c>
    </row>
    <row r="12" spans="1:4" x14ac:dyDescent="0.25">
      <c r="A12" s="6" t="s">
        <v>9</v>
      </c>
      <c r="B12" s="9">
        <v>7324594.5399999991</v>
      </c>
      <c r="D12" s="9">
        <f>+[1]BG!$C$15+[1]BG!$C$16</f>
        <v>8163177.8083697613</v>
      </c>
    </row>
    <row r="13" spans="1:4" x14ac:dyDescent="0.25">
      <c r="A13" s="6" t="s">
        <v>10</v>
      </c>
      <c r="B13" s="9">
        <v>15548523.859999999</v>
      </c>
      <c r="D13" s="9">
        <f>+[1]BG!$C$17</f>
        <v>12233875.350000001</v>
      </c>
    </row>
    <row r="14" spans="1:4" x14ac:dyDescent="0.25">
      <c r="A14" s="6" t="s">
        <v>11</v>
      </c>
      <c r="B14" s="9">
        <v>4527716.5</v>
      </c>
      <c r="D14" s="9">
        <f>+[1]BG!$C$18</f>
        <v>3142509.4311309438</v>
      </c>
    </row>
    <row r="15" spans="1:4" x14ac:dyDescent="0.25">
      <c r="A15" s="6" t="s">
        <v>12</v>
      </c>
      <c r="B15" s="9">
        <v>4527569.3400000008</v>
      </c>
      <c r="D15" s="9">
        <v>0</v>
      </c>
    </row>
    <row r="16" spans="1:4" x14ac:dyDescent="0.25">
      <c r="A16" s="6" t="s">
        <v>13</v>
      </c>
      <c r="B16" s="9">
        <v>4584206.7599999979</v>
      </c>
      <c r="C16" s="9"/>
      <c r="D16" s="9">
        <v>0</v>
      </c>
    </row>
    <row r="17" spans="1:4" x14ac:dyDescent="0.25">
      <c r="A17" s="6" t="s">
        <v>70</v>
      </c>
      <c r="B17" s="9">
        <v>27246792.487234276</v>
      </c>
      <c r="C17" s="9"/>
      <c r="D17" s="9"/>
    </row>
    <row r="18" spans="1:4" x14ac:dyDescent="0.25">
      <c r="A18" s="4" t="s">
        <v>14</v>
      </c>
      <c r="B18" s="11">
        <f>SUM(B9:B17)</f>
        <v>124417443.72761424</v>
      </c>
      <c r="D18" s="11">
        <f>SUM(D9:D16)</f>
        <v>87937126.881393015</v>
      </c>
    </row>
    <row r="19" spans="1:4" x14ac:dyDescent="0.25">
      <c r="A19" s="4"/>
      <c r="B19" s="10"/>
    </row>
    <row r="20" spans="1:4" x14ac:dyDescent="0.25">
      <c r="A20" s="4" t="s">
        <v>15</v>
      </c>
      <c r="B20" s="10"/>
    </row>
    <row r="21" spans="1:4" x14ac:dyDescent="0.25">
      <c r="A21" s="7" t="s">
        <v>16</v>
      </c>
      <c r="B21" s="9">
        <v>3887729</v>
      </c>
      <c r="D21" s="9">
        <f>+[1]BG!$C$22</f>
        <v>43907782.256954633</v>
      </c>
    </row>
    <row r="22" spans="1:4" x14ac:dyDescent="0.25">
      <c r="A22" s="7" t="s">
        <v>17</v>
      </c>
      <c r="B22" s="9">
        <v>3421600.5896200347</v>
      </c>
      <c r="D22" s="9"/>
    </row>
    <row r="23" spans="1:4" x14ac:dyDescent="0.25">
      <c r="A23" s="7" t="s">
        <v>18</v>
      </c>
      <c r="B23" s="9">
        <v>267289617</v>
      </c>
      <c r="D23" s="9">
        <f>+[1]BG!$C$23</f>
        <v>199644000</v>
      </c>
    </row>
    <row r="24" spans="1:4" x14ac:dyDescent="0.25">
      <c r="A24" s="7" t="s">
        <v>19</v>
      </c>
      <c r="B24" s="9">
        <v>75423082.909999996</v>
      </c>
      <c r="D24" s="9">
        <f>+[1]BG!$C$24</f>
        <v>77523492.24000001</v>
      </c>
    </row>
    <row r="25" spans="1:4" x14ac:dyDescent="0.25">
      <c r="A25" s="7" t="s">
        <v>20</v>
      </c>
      <c r="B25" s="9">
        <v>314892590.28999984</v>
      </c>
      <c r="D25" s="9">
        <f>+[1]BG!$C$25</f>
        <v>282819620.89371347</v>
      </c>
    </row>
    <row r="26" spans="1:4" x14ac:dyDescent="0.25">
      <c r="A26" s="7" t="s">
        <v>21</v>
      </c>
      <c r="B26" s="9">
        <v>18804689.829999998</v>
      </c>
      <c r="D26" s="9">
        <f>+[1]BG!$C$26</f>
        <v>15461588.939999999</v>
      </c>
    </row>
    <row r="27" spans="1:4" x14ac:dyDescent="0.25">
      <c r="A27" s="7" t="s">
        <v>22</v>
      </c>
      <c r="B27" s="9">
        <v>10453141.419999998</v>
      </c>
      <c r="D27" s="9">
        <f>+[1]BG!$C$27</f>
        <v>120767.28575386325</v>
      </c>
    </row>
    <row r="28" spans="1:4" x14ac:dyDescent="0.25">
      <c r="A28" s="7" t="s">
        <v>23</v>
      </c>
      <c r="B28" s="9">
        <v>143666.91999999998</v>
      </c>
      <c r="D28" s="9">
        <f>+[1]BG!$C$28</f>
        <v>124432.32459887354</v>
      </c>
    </row>
    <row r="29" spans="1:4" x14ac:dyDescent="0.25">
      <c r="A29" s="7" t="s">
        <v>12</v>
      </c>
      <c r="B29" s="9">
        <v>3018379</v>
      </c>
      <c r="D29" s="9">
        <v>0</v>
      </c>
    </row>
    <row r="30" spans="1:4" x14ac:dyDescent="0.25">
      <c r="A30" s="6" t="s">
        <v>13</v>
      </c>
      <c r="B30" s="9">
        <v>398629</v>
      </c>
      <c r="D30" s="9">
        <v>0</v>
      </c>
    </row>
    <row r="31" spans="1:4" x14ac:dyDescent="0.25">
      <c r="A31" s="6" t="s">
        <v>24</v>
      </c>
      <c r="B31" s="9">
        <v>190671</v>
      </c>
      <c r="D31" s="9">
        <v>0</v>
      </c>
    </row>
    <row r="32" spans="1:4" ht="15.75" thickBot="1" x14ac:dyDescent="0.3">
      <c r="A32" s="6" t="s">
        <v>25</v>
      </c>
      <c r="B32" s="12">
        <v>595919.33000000007</v>
      </c>
      <c r="D32" s="12">
        <v>0</v>
      </c>
    </row>
    <row r="33" spans="1:6" x14ac:dyDescent="0.25">
      <c r="A33" s="4" t="s">
        <v>26</v>
      </c>
      <c r="B33" s="13">
        <f>SUM(B21:B32)</f>
        <v>698519716.28961992</v>
      </c>
      <c r="D33" s="13">
        <f>SUM(D21:D32)</f>
        <v>619601683.94102097</v>
      </c>
    </row>
    <row r="34" spans="1:6" x14ac:dyDescent="0.25">
      <c r="A34" s="4"/>
      <c r="B34" s="4"/>
    </row>
    <row r="35" spans="1:6" x14ac:dyDescent="0.25">
      <c r="A35" s="4" t="s">
        <v>27</v>
      </c>
      <c r="B35" s="13">
        <f>+B33+B18</f>
        <v>822937160.01723421</v>
      </c>
      <c r="D35" s="13">
        <f>+D33+D18</f>
        <v>707538810.82241392</v>
      </c>
      <c r="E35" s="20"/>
      <c r="F35" s="20"/>
    </row>
    <row r="36" spans="1:6" x14ac:dyDescent="0.25">
      <c r="A36" s="7"/>
      <c r="B36" s="7"/>
      <c r="F36" s="20"/>
    </row>
    <row r="37" spans="1:6" x14ac:dyDescent="0.25">
      <c r="A37" s="4" t="s">
        <v>28</v>
      </c>
      <c r="B37" s="4"/>
      <c r="F37" s="21"/>
    </row>
    <row r="38" spans="1:6" x14ac:dyDescent="0.25">
      <c r="A38" s="4" t="s">
        <v>29</v>
      </c>
      <c r="B38" s="4"/>
    </row>
    <row r="39" spans="1:6" x14ac:dyDescent="0.25">
      <c r="A39" s="7" t="s">
        <v>30</v>
      </c>
      <c r="B39" s="9">
        <v>40456987.520000018</v>
      </c>
      <c r="D39" s="9">
        <f>+[1]BG!$C$33</f>
        <v>44710905.190397374</v>
      </c>
    </row>
    <row r="40" spans="1:6" x14ac:dyDescent="0.25">
      <c r="A40" s="7" t="s">
        <v>31</v>
      </c>
      <c r="B40" s="9">
        <v>19571236.140000008</v>
      </c>
      <c r="D40" s="9">
        <f>+[1]BG!$C$34</f>
        <v>21410614.51033628</v>
      </c>
    </row>
    <row r="41" spans="1:6" x14ac:dyDescent="0.25">
      <c r="A41" s="7" t="s">
        <v>32</v>
      </c>
      <c r="B41" s="9">
        <v>3452454.7600000002</v>
      </c>
      <c r="D41" s="9">
        <f>+[1]BG!$C$35</f>
        <v>14813651.508239796</v>
      </c>
    </row>
    <row r="42" spans="1:6" x14ac:dyDescent="0.25">
      <c r="A42" s="7" t="s">
        <v>33</v>
      </c>
      <c r="B42" s="9">
        <v>5934304.46</v>
      </c>
      <c r="D42" s="9">
        <f>+[1]BG!$C$36</f>
        <v>4464375.6105628889</v>
      </c>
    </row>
    <row r="43" spans="1:6" x14ac:dyDescent="0.25">
      <c r="A43" s="7" t="s">
        <v>34</v>
      </c>
      <c r="B43" s="9">
        <v>26574253.319999997</v>
      </c>
      <c r="D43" s="9">
        <f>+[1]BG!$C$37</f>
        <v>16142744.377660418</v>
      </c>
    </row>
    <row r="44" spans="1:6" x14ac:dyDescent="0.25">
      <c r="A44" s="7" t="s">
        <v>35</v>
      </c>
      <c r="B44" s="9">
        <v>4241607.2499999925</v>
      </c>
      <c r="D44" s="9">
        <f>+[1]BG!$C$38</f>
        <v>834111.44400000013</v>
      </c>
      <c r="E44" s="14"/>
    </row>
    <row r="45" spans="1:6" x14ac:dyDescent="0.25">
      <c r="A45" s="7" t="s">
        <v>36</v>
      </c>
      <c r="B45" s="9">
        <v>6011171.2300000004</v>
      </c>
      <c r="D45" s="9">
        <f>+[1]BG!$C$39</f>
        <v>5795883.7769220192</v>
      </c>
    </row>
    <row r="46" spans="1:6" x14ac:dyDescent="0.25">
      <c r="A46" s="4" t="s">
        <v>37</v>
      </c>
      <c r="B46" s="13">
        <f>SUM(B39:B45)</f>
        <v>106242014.68000002</v>
      </c>
      <c r="D46" s="13">
        <f>SUM(D39:D45)</f>
        <v>108172286.41811879</v>
      </c>
    </row>
    <row r="47" spans="1:6" x14ac:dyDescent="0.25">
      <c r="A47" s="7"/>
      <c r="B47" s="7"/>
    </row>
    <row r="48" spans="1:6" x14ac:dyDescent="0.25">
      <c r="A48" s="4" t="s">
        <v>38</v>
      </c>
      <c r="B48" s="4"/>
    </row>
    <row r="49" spans="1:6" x14ac:dyDescent="0.25">
      <c r="A49" s="7"/>
      <c r="B49" s="7"/>
      <c r="F49" s="21"/>
    </row>
    <row r="50" spans="1:6" x14ac:dyDescent="0.25">
      <c r="A50" s="7" t="s">
        <v>25</v>
      </c>
      <c r="B50" s="9">
        <v>71914953.904141948</v>
      </c>
      <c r="C50" s="9"/>
      <c r="D50" s="9">
        <f>+[1]BG!$C$44</f>
        <v>45580756.404009655</v>
      </c>
      <c r="F50" s="22"/>
    </row>
    <row r="51" spans="1:6" x14ac:dyDescent="0.25">
      <c r="A51" s="7" t="s">
        <v>39</v>
      </c>
      <c r="B51" s="9">
        <v>6287453.7700000005</v>
      </c>
      <c r="C51" s="9"/>
      <c r="D51" s="9">
        <f>+[1]BG!$C$45</f>
        <v>5798426.4500000002</v>
      </c>
      <c r="F51" s="23"/>
    </row>
    <row r="52" spans="1:6" x14ac:dyDescent="0.25">
      <c r="A52" s="7" t="s">
        <v>35</v>
      </c>
      <c r="B52" s="9">
        <v>29571236.140000008</v>
      </c>
      <c r="C52" s="9"/>
      <c r="D52" s="9">
        <f>+[1]BG!$C$46</f>
        <v>34827404.726000004</v>
      </c>
    </row>
    <row r="53" spans="1:6" x14ac:dyDescent="0.25">
      <c r="A53" s="7" t="s">
        <v>71</v>
      </c>
      <c r="B53" s="9">
        <v>32973191.42097415</v>
      </c>
      <c r="C53" s="9"/>
      <c r="D53" s="9"/>
    </row>
    <row r="54" spans="1:6" x14ac:dyDescent="0.25">
      <c r="A54" s="4" t="s">
        <v>40</v>
      </c>
      <c r="B54" s="13">
        <f>SUM(B46:B53)</f>
        <v>246988849.91511613</v>
      </c>
      <c r="C54" s="9"/>
      <c r="D54" s="13">
        <f>SUM(D46:D52)</f>
        <v>194378873.99812844</v>
      </c>
    </row>
    <row r="55" spans="1:6" x14ac:dyDescent="0.25">
      <c r="A55" s="7"/>
      <c r="B55" s="9"/>
      <c r="C55" s="9"/>
      <c r="E55" s="21"/>
      <c r="F55" s="22"/>
    </row>
    <row r="56" spans="1:6" x14ac:dyDescent="0.25">
      <c r="A56" s="4" t="s">
        <v>41</v>
      </c>
      <c r="B56" s="9"/>
      <c r="C56" s="9"/>
      <c r="F56" s="24"/>
    </row>
    <row r="57" spans="1:6" x14ac:dyDescent="0.25">
      <c r="A57" s="7" t="s">
        <v>42</v>
      </c>
      <c r="B57" s="9">
        <v>322841400.00000006</v>
      </c>
      <c r="C57" s="9"/>
      <c r="D57" s="9">
        <f>+[1]BG!$C$50</f>
        <v>322841400</v>
      </c>
    </row>
    <row r="58" spans="1:6" x14ac:dyDescent="0.25">
      <c r="A58" s="7" t="s">
        <v>43</v>
      </c>
      <c r="B58" s="9">
        <v>91122470.319053203</v>
      </c>
      <c r="C58" s="9"/>
      <c r="D58" s="9">
        <f>+[1]BG!$C$52</f>
        <v>88843351.399698719</v>
      </c>
    </row>
    <row r="59" spans="1:6" x14ac:dyDescent="0.25">
      <c r="A59" s="7" t="s">
        <v>44</v>
      </c>
      <c r="B59" s="9">
        <v>160693061.19837356</v>
      </c>
      <c r="C59" s="9"/>
      <c r="D59" s="9">
        <f>+[1]BG!$C$53</f>
        <v>101395331.894679</v>
      </c>
    </row>
    <row r="60" spans="1:6" x14ac:dyDescent="0.25">
      <c r="A60" s="7" t="s">
        <v>45</v>
      </c>
      <c r="B60" s="9">
        <v>1291378.8297000001</v>
      </c>
      <c r="C60" s="9"/>
      <c r="D60" s="9">
        <f>+[1]BG!$C$54</f>
        <v>79853.529908418655</v>
      </c>
    </row>
    <row r="61" spans="1:6" x14ac:dyDescent="0.25">
      <c r="A61" s="4" t="s">
        <v>46</v>
      </c>
      <c r="B61" s="13">
        <f>SUM(B57:B60)</f>
        <v>575948310.34712684</v>
      </c>
      <c r="C61" s="9"/>
      <c r="D61" s="13">
        <f>SUM(D57:D60)</f>
        <v>513159936.82428616</v>
      </c>
    </row>
    <row r="62" spans="1:6" x14ac:dyDescent="0.25">
      <c r="A62" s="7"/>
      <c r="B62" s="9"/>
      <c r="C62" s="9"/>
    </row>
    <row r="63" spans="1:6" x14ac:dyDescent="0.25">
      <c r="A63" s="4" t="s">
        <v>47</v>
      </c>
      <c r="B63" s="13">
        <f>+B54+B61</f>
        <v>822937160.26224303</v>
      </c>
      <c r="C63" s="9"/>
      <c r="D63" s="13">
        <f>+D54+D61</f>
        <v>707538810.82241464</v>
      </c>
    </row>
    <row r="64" spans="1:6" x14ac:dyDescent="0.25">
      <c r="A64" s="7"/>
      <c r="B64" s="9"/>
      <c r="C64" s="9"/>
    </row>
    <row r="65" spans="1:2" x14ac:dyDescent="0.25">
      <c r="A65" s="7"/>
      <c r="B65" s="16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t="s">
        <v>65</v>
      </c>
    </row>
    <row r="71" spans="1:2" x14ac:dyDescent="0.25">
      <c r="A71" t="s">
        <v>66</v>
      </c>
    </row>
    <row r="72" spans="1:2" x14ac:dyDescent="0.25">
      <c r="A72" t="s">
        <v>67</v>
      </c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1" t="s">
        <v>0</v>
      </c>
      <c r="B78" s="1"/>
    </row>
    <row r="79" spans="1:2" x14ac:dyDescent="0.25">
      <c r="A79" s="1" t="s">
        <v>1</v>
      </c>
      <c r="B79" s="1"/>
    </row>
    <row r="80" spans="1:2" x14ac:dyDescent="0.25">
      <c r="A80" s="1" t="s">
        <v>48</v>
      </c>
      <c r="B80" s="1"/>
    </row>
    <row r="81" spans="1:6" x14ac:dyDescent="0.25">
      <c r="A81" s="1" t="s">
        <v>68</v>
      </c>
      <c r="B81" s="1"/>
    </row>
    <row r="82" spans="1:6" x14ac:dyDescent="0.25">
      <c r="A82" s="3" t="s">
        <v>3</v>
      </c>
      <c r="B82" s="3"/>
    </row>
    <row r="83" spans="1:6" x14ac:dyDescent="0.25">
      <c r="A83" s="7"/>
      <c r="B83" s="7"/>
    </row>
    <row r="84" spans="1:6" x14ac:dyDescent="0.25">
      <c r="A84" s="7"/>
      <c r="B84" s="7"/>
    </row>
    <row r="85" spans="1:6" x14ac:dyDescent="0.25">
      <c r="A85" s="7"/>
      <c r="B85" s="7"/>
    </row>
    <row r="86" spans="1:6" x14ac:dyDescent="0.25">
      <c r="A86" s="7" t="s">
        <v>49</v>
      </c>
      <c r="B86" s="9">
        <v>327221512.02999985</v>
      </c>
      <c r="D86" s="9">
        <f>+[1]BG!$C$81</f>
        <v>291137784.89490831</v>
      </c>
      <c r="E86" s="14"/>
      <c r="F86" s="21"/>
    </row>
    <row r="87" spans="1:6" ht="15.75" thickBot="1" x14ac:dyDescent="0.3">
      <c r="A87" s="7" t="s">
        <v>50</v>
      </c>
      <c r="B87" s="12">
        <v>-162655573.52000004</v>
      </c>
      <c r="D87" s="9">
        <f>+[1]BG!$C$82</f>
        <v>-146672487.207524</v>
      </c>
      <c r="E87" s="14"/>
      <c r="F87" s="21"/>
    </row>
    <row r="88" spans="1:6" x14ac:dyDescent="0.25">
      <c r="A88" s="4" t="s">
        <v>51</v>
      </c>
      <c r="B88" s="13">
        <f>SUM(B86:B87)</f>
        <v>164565938.50999981</v>
      </c>
      <c r="D88" s="13">
        <f>SUM(D86:D87)</f>
        <v>144465297.68738431</v>
      </c>
      <c r="E88" s="20"/>
      <c r="F88" s="20"/>
    </row>
    <row r="89" spans="1:6" x14ac:dyDescent="0.25">
      <c r="A89" s="7"/>
      <c r="B89" s="7"/>
      <c r="E89" s="14"/>
    </row>
    <row r="90" spans="1:6" x14ac:dyDescent="0.25">
      <c r="A90" s="7"/>
      <c r="B90" s="7"/>
      <c r="E90" s="14"/>
    </row>
    <row r="91" spans="1:6" x14ac:dyDescent="0.25">
      <c r="A91" s="7" t="s">
        <v>52</v>
      </c>
      <c r="B91" s="14">
        <v>-53008741.760000043</v>
      </c>
      <c r="D91" s="9">
        <f>+[1]BG!$C$86</f>
        <v>-57939972.197334245</v>
      </c>
      <c r="E91" s="14"/>
      <c r="F91" s="21"/>
    </row>
    <row r="92" spans="1:6" ht="15.75" thickBot="1" x14ac:dyDescent="0.3">
      <c r="A92" s="7" t="s">
        <v>53</v>
      </c>
      <c r="B92" s="12">
        <v>-48287397.980000004</v>
      </c>
      <c r="D92" s="9">
        <f>+[1]BG!$C$87</f>
        <v>-41083582.585663468</v>
      </c>
      <c r="E92" s="14"/>
      <c r="F92" s="21"/>
    </row>
    <row r="93" spans="1:6" x14ac:dyDescent="0.25">
      <c r="A93" s="4" t="s">
        <v>54</v>
      </c>
      <c r="B93" s="13">
        <f>SUM(B88:B92)</f>
        <v>63269798.769999757</v>
      </c>
      <c r="D93" s="13">
        <f>SUM(D88:D92)</f>
        <v>45441742.904386595</v>
      </c>
      <c r="E93" s="14"/>
      <c r="F93" s="20"/>
    </row>
    <row r="94" spans="1:6" x14ac:dyDescent="0.25">
      <c r="A94" s="7"/>
      <c r="B94" s="7"/>
      <c r="D94" s="9"/>
      <c r="E94" s="14"/>
    </row>
    <row r="95" spans="1:6" x14ac:dyDescent="0.25">
      <c r="A95" s="7"/>
      <c r="B95" s="7"/>
      <c r="D95" s="9"/>
      <c r="E95" s="14"/>
    </row>
    <row r="96" spans="1:6" x14ac:dyDescent="0.25">
      <c r="A96" s="7" t="s">
        <v>55</v>
      </c>
      <c r="B96" s="14">
        <v>12587770.130000003</v>
      </c>
      <c r="D96" s="9">
        <f>+[1]BG!$C$91</f>
        <v>9605128.4468593374</v>
      </c>
      <c r="E96" s="14"/>
      <c r="F96" s="21"/>
    </row>
    <row r="97" spans="1:6" x14ac:dyDescent="0.25">
      <c r="A97" s="7" t="s">
        <v>56</v>
      </c>
      <c r="B97" s="14">
        <v>-808059.85000000009</v>
      </c>
      <c r="D97" s="9">
        <f>+[1]BG!$C$92</f>
        <v>-2052704.5698153707</v>
      </c>
      <c r="E97" s="14"/>
      <c r="F97" s="21"/>
    </row>
    <row r="98" spans="1:6" x14ac:dyDescent="0.25">
      <c r="A98" s="7" t="s">
        <v>57</v>
      </c>
      <c r="B98" s="14">
        <v>-63184.18</v>
      </c>
      <c r="D98" s="9">
        <f>+[1]BG!$C$93</f>
        <v>-112867.60470900792</v>
      </c>
      <c r="E98" s="14"/>
      <c r="F98" s="21"/>
    </row>
    <row r="99" spans="1:6" ht="15.75" thickBot="1" x14ac:dyDescent="0.3">
      <c r="A99" s="7" t="s">
        <v>58</v>
      </c>
      <c r="B99" s="12">
        <v>9319295.6700000074</v>
      </c>
      <c r="D99" s="9">
        <f>+[1]BG!$C$94</f>
        <v>7060686.0611908222</v>
      </c>
      <c r="E99" s="14"/>
      <c r="F99" s="21"/>
    </row>
    <row r="100" spans="1:6" x14ac:dyDescent="0.25">
      <c r="A100" s="4" t="s">
        <v>59</v>
      </c>
      <c r="B100" s="13">
        <f>SUM(B93:B99)</f>
        <v>84305620.539999768</v>
      </c>
      <c r="D100" s="13">
        <f>SUM(D93:D99)</f>
        <v>59941985.237912379</v>
      </c>
      <c r="E100" s="14"/>
      <c r="F100" s="20"/>
    </row>
    <row r="101" spans="1:6" x14ac:dyDescent="0.25">
      <c r="A101" s="7"/>
      <c r="B101" s="7"/>
      <c r="D101" s="9"/>
      <c r="E101" s="14"/>
    </row>
    <row r="102" spans="1:6" ht="15.75" thickBot="1" x14ac:dyDescent="0.3">
      <c r="A102" s="7" t="s">
        <v>60</v>
      </c>
      <c r="B102" s="12">
        <v>-29882783.330000002</v>
      </c>
      <c r="D102" s="9">
        <f>+[1]BG!$C$98</f>
        <v>-17576907.885386445</v>
      </c>
      <c r="E102" s="14"/>
      <c r="F102" s="21"/>
    </row>
    <row r="103" spans="1:6" x14ac:dyDescent="0.25">
      <c r="A103" s="4" t="s">
        <v>61</v>
      </c>
      <c r="B103" s="13">
        <f>SUM(B100:B102)</f>
        <v>54422837.20999977</v>
      </c>
      <c r="D103" s="13">
        <f>SUM(D100:D102)</f>
        <v>42365077.352525935</v>
      </c>
      <c r="E103" s="14"/>
      <c r="F103" s="20"/>
    </row>
    <row r="104" spans="1:6" x14ac:dyDescent="0.25">
      <c r="A104" s="7"/>
      <c r="B104" s="7"/>
      <c r="D104" s="9"/>
    </row>
    <row r="105" spans="1:6" hidden="1" x14ac:dyDescent="0.25">
      <c r="A105" s="7" t="s">
        <v>62</v>
      </c>
      <c r="B105" s="14"/>
      <c r="D105" s="9">
        <v>0</v>
      </c>
    </row>
    <row r="106" spans="1:6" ht="15.75" hidden="1" thickBot="1" x14ac:dyDescent="0.3">
      <c r="A106" s="7" t="s">
        <v>63</v>
      </c>
      <c r="B106" s="12"/>
      <c r="D106" s="12">
        <v>0</v>
      </c>
    </row>
    <row r="107" spans="1:6" ht="15.75" x14ac:dyDescent="0.25">
      <c r="A107" s="8" t="s">
        <v>64</v>
      </c>
      <c r="B107" s="15">
        <f>SUM(B103:B106)</f>
        <v>54422837.20999977</v>
      </c>
      <c r="D107" s="15">
        <f>SUM(D103:D106)</f>
        <v>42365077.352525935</v>
      </c>
    </row>
    <row r="108" spans="1:6" x14ac:dyDescent="0.25">
      <c r="A108" s="7"/>
      <c r="B108" s="7"/>
    </row>
    <row r="109" spans="1:6" x14ac:dyDescent="0.25">
      <c r="A109" s="7"/>
      <c r="B109" s="17"/>
    </row>
    <row r="110" spans="1:6" x14ac:dyDescent="0.25">
      <c r="A110" s="7"/>
      <c r="B110" s="7"/>
    </row>
    <row r="111" spans="1:6" x14ac:dyDescent="0.25">
      <c r="A111" s="7"/>
      <c r="B111" s="7"/>
    </row>
    <row r="112" spans="1:6" x14ac:dyDescent="0.25">
      <c r="A112" s="7"/>
      <c r="B112" s="7"/>
    </row>
    <row r="113" spans="1:1" x14ac:dyDescent="0.25">
      <c r="A113" t="s">
        <v>65</v>
      </c>
    </row>
    <row r="114" spans="1:1" x14ac:dyDescent="0.25">
      <c r="A114" t="s">
        <v>66</v>
      </c>
    </row>
    <row r="115" spans="1:1" x14ac:dyDescent="0.25">
      <c r="A115" t="s">
        <v>67</v>
      </c>
    </row>
  </sheetData>
  <mergeCells count="1">
    <mergeCell ref="B7:D7"/>
  </mergeCells>
  <pageMargins left="0.70866141732283472" right="0.70866141732283472" top="0.74803149606299213" bottom="0.74803149606299213" header="0.31496062992125984" footer="0.31496062992125984"/>
  <pageSetup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2020-02-13T21:46:36Z</cp:lastPrinted>
  <dcterms:created xsi:type="dcterms:W3CDTF">2019-11-21T22:30:58Z</dcterms:created>
  <dcterms:modified xsi:type="dcterms:W3CDTF">2020-02-14T16:47:45Z</dcterms:modified>
</cp:coreProperties>
</file>