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</externalReferences>
  <definedNames>
    <definedName name="_xlnm.Print_Area" localSheetId="0">Hoja1!$A$77:$C$114</definedName>
  </definedNames>
  <calcPr calcId="145621"/>
</workbook>
</file>

<file path=xl/calcChain.xml><?xml version="1.0" encoding="utf-8"?>
<calcChain xmlns="http://schemas.openxmlformats.org/spreadsheetml/2006/main">
  <c r="D101" i="1" l="1"/>
  <c r="D98" i="1"/>
  <c r="D97" i="1"/>
  <c r="D96" i="1"/>
  <c r="D95" i="1"/>
  <c r="D91" i="1"/>
  <c r="D90" i="1"/>
  <c r="D86" i="1"/>
  <c r="D85" i="1"/>
  <c r="D58" i="1"/>
  <c r="D57" i="1"/>
  <c r="D56" i="1"/>
  <c r="D55" i="1"/>
  <c r="D51" i="1"/>
  <c r="D50" i="1"/>
  <c r="D49" i="1"/>
  <c r="D44" i="1"/>
  <c r="D43" i="1"/>
  <c r="D42" i="1"/>
  <c r="D41" i="1"/>
  <c r="D40" i="1"/>
  <c r="D39" i="1"/>
  <c r="D38" i="1"/>
  <c r="D12" i="1"/>
  <c r="D27" i="1"/>
  <c r="D26" i="1"/>
  <c r="D25" i="1"/>
  <c r="D24" i="1"/>
  <c r="D23" i="1"/>
  <c r="D20" i="1"/>
  <c r="D22" i="1"/>
  <c r="D14" i="1"/>
  <c r="D13" i="1"/>
  <c r="D11" i="1"/>
  <c r="D10" i="1"/>
  <c r="D9" i="1"/>
  <c r="D45" i="1" l="1"/>
  <c r="D52" i="1" s="1"/>
  <c r="D87" i="1"/>
  <c r="D92" i="1" s="1"/>
  <c r="D99" i="1" s="1"/>
  <c r="D102" i="1" s="1"/>
  <c r="D106" i="1" s="1"/>
  <c r="D32" i="1"/>
  <c r="D59" i="1"/>
  <c r="D61" i="1" s="1"/>
  <c r="D17" i="1"/>
  <c r="B87" i="1"/>
  <c r="B92" i="1" s="1"/>
  <c r="B99" i="1" s="1"/>
  <c r="B102" i="1" s="1"/>
  <c r="B106" i="1" s="1"/>
  <c r="B59" i="1"/>
  <c r="B45" i="1"/>
  <c r="B52" i="1" s="1"/>
  <c r="A3" i="2"/>
  <c r="A2" i="2"/>
  <c r="A1" i="2"/>
  <c r="B61" i="1" l="1"/>
  <c r="D34" i="1"/>
  <c r="B32" i="1" l="1"/>
  <c r="B17" i="1"/>
  <c r="B34" i="1" l="1"/>
</calcChain>
</file>

<file path=xl/sharedStrings.xml><?xml version="1.0" encoding="utf-8"?>
<sst xmlns="http://schemas.openxmlformats.org/spreadsheetml/2006/main" count="81" uniqueCount="70">
  <si>
    <t>Compañía de Telecomunicaciones de El Salvador, S.A. de C.V. y Subsidiarias</t>
  </si>
  <si>
    <t>(Compañía salvadoreña subsidiaria de AMX El Salvador, S.A. de C.V.)</t>
  </si>
  <si>
    <t xml:space="preserve">Estado Consolidado de Situacion Financiera </t>
  </si>
  <si>
    <t>(Cifras expresadas en dólares)</t>
  </si>
  <si>
    <t>Activo</t>
  </si>
  <si>
    <t>Septiembre</t>
  </si>
  <si>
    <t>Activo corriente:</t>
  </si>
  <si>
    <t>Efectivo y equivalentes</t>
  </si>
  <si>
    <t>Cuentas por cobrar comerciales</t>
  </si>
  <si>
    <t>Cuentas por cobrar partes relacionadas</t>
  </si>
  <si>
    <t>Otras cuentas por cobrar</t>
  </si>
  <si>
    <t>Inventarios para la venta</t>
  </si>
  <si>
    <t>Gastos pagados por anticipado</t>
  </si>
  <si>
    <t>Activo por costos de obtención de contratos</t>
  </si>
  <si>
    <t>Activo por contratos</t>
  </si>
  <si>
    <t>Total activo circulante</t>
  </si>
  <si>
    <t>Activo no corriente</t>
  </si>
  <si>
    <t>Cuentas por cobrar relacionadas LP</t>
  </si>
  <si>
    <t xml:space="preserve">Cuentas por cobrar </t>
  </si>
  <si>
    <t>Prestamos por cobrar a partes relacionadas LP</t>
  </si>
  <si>
    <t>Activos intangibles</t>
  </si>
  <si>
    <t>Propiedad, planta y equipo</t>
  </si>
  <si>
    <t>Inventario para la planta</t>
  </si>
  <si>
    <t>Deposito en garantia</t>
  </si>
  <si>
    <t>Otras cuentas por cobrar LP</t>
  </si>
  <si>
    <t>Impuesto Sobre la renta IFRS</t>
  </si>
  <si>
    <t>Impuesto sobre la renta diferido</t>
  </si>
  <si>
    <t>Suma del activo no circulante</t>
  </si>
  <si>
    <t>Activo total</t>
  </si>
  <si>
    <t>PASIVO Y PATRIMONIO</t>
  </si>
  <si>
    <t>Pasivo corriente</t>
  </si>
  <si>
    <t>Cuentas por pagar comerciales</t>
  </si>
  <si>
    <t>Gastos acumulados y otras cuentas por pagar</t>
  </si>
  <si>
    <t>Cuentas por pagar a partes relacionadas</t>
  </si>
  <si>
    <t>Ingresos diferidos</t>
  </si>
  <si>
    <t>Impuesto sobre la renta por pagar</t>
  </si>
  <si>
    <t>Provisiones</t>
  </si>
  <si>
    <t>Otros impuestos por pagar</t>
  </si>
  <si>
    <t>Suma del pasivo circulante</t>
  </si>
  <si>
    <t>Pasivo no corriente</t>
  </si>
  <si>
    <t>Beneficios por terminacion de contratos laborales</t>
  </si>
  <si>
    <t>Pasivo total</t>
  </si>
  <si>
    <t>Patrimonio</t>
  </si>
  <si>
    <t>Capital social</t>
  </si>
  <si>
    <t>Reserva legal</t>
  </si>
  <si>
    <t>Resultados acumuladas</t>
  </si>
  <si>
    <t>Efecto de conversión de entidades en el extranjero</t>
  </si>
  <si>
    <t>Suma del patrimonio</t>
  </si>
  <si>
    <t>Pasivo y patrimonio total</t>
  </si>
  <si>
    <t>Estado de Resultados Consolidados</t>
  </si>
  <si>
    <t>Ingresos por servicios, ventas de equipo y accesorios</t>
  </si>
  <si>
    <t>Costos por venta de servicios y de productos</t>
  </si>
  <si>
    <t>Utilidad (pérdida) bruta</t>
  </si>
  <si>
    <t>Gasto por depreciación y amortización</t>
  </si>
  <si>
    <t>Gastos comerciales, administrativos y generales</t>
  </si>
  <si>
    <t>Utilidad (Pérdida) de operación</t>
  </si>
  <si>
    <t>Ingresos financieros</t>
  </si>
  <si>
    <t>Gastos financieros</t>
  </si>
  <si>
    <t>Diferencias de cambio, neto</t>
  </si>
  <si>
    <t>Otros (gastos) ingresos</t>
  </si>
  <si>
    <t>Utilidad (Pérdida) antes del impuesto sobre la renta</t>
  </si>
  <si>
    <t>Impuesto sobre la renta</t>
  </si>
  <si>
    <t>Utilidad (Pérdida) neta consolidada</t>
  </si>
  <si>
    <t>Otro resultado integral</t>
  </si>
  <si>
    <t>Impuesto diferido en pérdida por beneficios por terminación de contratos laborales</t>
  </si>
  <si>
    <t>Resultado integral total del año</t>
  </si>
  <si>
    <t>Al 30  de Septiembre</t>
  </si>
  <si>
    <t>F.____________________________                                             F.________________________</t>
  </si>
  <si>
    <t xml:space="preserve">  Lic. Julio Cesar Sanchez                                                                           Lic. Julio Cesar Molina</t>
  </si>
  <si>
    <t xml:space="preserve">   Gerente Financiero País                                                                   Sub Gerente Financiero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</si>
</sst>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b/>
      <u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>
      <alignment vertical="top"/>
    </xf>
  </cellStyleXfs>
  <cellXfs count="21">
    <xf numFmtId="0" fontId="0" fillId="0" borderId="0" xfId="0"/>
    <xf numFmtId="0" fontId="2" fillId="2" borderId="0" xfId="0" applyFont="1" applyFill="1" applyAlignment="1">
      <alignment horizontal="left"/>
    </xf>
    <xf numFmtId="0" fontId="3" fillId="0" borderId="0" xfId="0" applyFont="1"/>
    <xf numFmtId="0" fontId="4" fillId="2" borderId="0" xfId="0" applyFont="1" applyFill="1" applyAlignment="1">
      <alignment horizontal="left"/>
    </xf>
    <xf numFmtId="0" fontId="2" fillId="2" borderId="0" xfId="0" applyFont="1" applyFill="1"/>
    <xf numFmtId="0" fontId="5" fillId="2" borderId="0" xfId="0" applyFont="1" applyFill="1" applyAlignment="1">
      <alignment horizontal="center" wrapText="1"/>
    </xf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9" fillId="0" borderId="0" xfId="0" applyFont="1" applyFill="1"/>
    <xf numFmtId="164" fontId="10" fillId="0" borderId="0" xfId="1" applyNumberFormat="1" applyFont="1" applyFill="1"/>
    <xf numFmtId="0" fontId="11" fillId="2" borderId="0" xfId="0" applyFont="1" applyFill="1"/>
    <xf numFmtId="164" fontId="11" fillId="2" borderId="0" xfId="0" applyNumberFormat="1" applyFont="1" applyFill="1"/>
    <xf numFmtId="164" fontId="10" fillId="0" borderId="1" xfId="1" applyNumberFormat="1" applyFont="1" applyFill="1" applyBorder="1"/>
    <xf numFmtId="164" fontId="2" fillId="2" borderId="0" xfId="0" applyNumberFormat="1" applyFont="1" applyFill="1"/>
    <xf numFmtId="164" fontId="0" fillId="0" borderId="0" xfId="0" applyNumberFormat="1"/>
    <xf numFmtId="9" fontId="0" fillId="0" borderId="0" xfId="2" applyFont="1"/>
    <xf numFmtId="43" fontId="0" fillId="0" borderId="0" xfId="1" applyFont="1"/>
    <xf numFmtId="43" fontId="0" fillId="0" borderId="0" xfId="0" applyNumberFormat="1"/>
    <xf numFmtId="164" fontId="10" fillId="0" borderId="0" xfId="1" applyNumberFormat="1" applyFont="1" applyFill="1" applyBorder="1"/>
    <xf numFmtId="164" fontId="9" fillId="0" borderId="0" xfId="0" applyNumberFormat="1" applyFont="1" applyFill="1"/>
    <xf numFmtId="0" fontId="2" fillId="2" borderId="0" xfId="0" applyFont="1" applyFill="1" applyAlignment="1">
      <alignment horizontal="center" wrapText="1"/>
    </xf>
  </cellXfs>
  <cellStyles count="4">
    <cellStyle name="Millares" xfId="1" builtinId="3"/>
    <cellStyle name="Normal" xfId="0" builtinId="0"/>
    <cellStyle name="Normal 3 4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SSF/EF%20TRIMESTRALES%202018/SEPTIEMBRE/BG%20SEPT.%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vas.walter\AppData\Local\Microsoft\Windows\Temporary%20Internet%20Files\Content.Outlook\C50YCLRY\Cierre%20Septiembre%202019_fij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vas.walter\AppData\Local\Microsoft\Windows\Temporary%20Internet%20Files\Content.Outlook\C50YCLRY\Cierre%20Septiembre%2019_Mov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"/>
      <sheetName val="Hoja4"/>
      <sheetName val="BG SEPT. 18"/>
      <sheetName val="GT 14"/>
      <sheetName val="Septiembre2018"/>
      <sheetName val="Patrimonio GT14"/>
      <sheetName val="Hoja3"/>
      <sheetName val="UV Trab."/>
      <sheetName val="Ajustes"/>
      <sheetName val="Intercompañia"/>
      <sheetName val="Hoja1"/>
      <sheetName val="Eliminación ER"/>
      <sheetName val="EBITDA"/>
    </sheetNames>
    <sheetDataSet>
      <sheetData sheetId="0">
        <row r="11">
          <cell r="C11">
            <v>5728033.2912599482</v>
          </cell>
        </row>
        <row r="12">
          <cell r="C12">
            <v>57791542.967600539</v>
          </cell>
        </row>
        <row r="13">
          <cell r="C13">
            <v>877988.0330318287</v>
          </cell>
        </row>
        <row r="15">
          <cell r="C15">
            <v>8118535.1776969284</v>
          </cell>
        </row>
        <row r="16">
          <cell r="C16">
            <v>44642.63067283298</v>
          </cell>
        </row>
        <row r="17">
          <cell r="C17">
            <v>12233875.350000001</v>
          </cell>
        </row>
        <row r="18">
          <cell r="C18">
            <v>3142509.4311309438</v>
          </cell>
        </row>
        <row r="22">
          <cell r="C22">
            <v>43907782.256954633</v>
          </cell>
        </row>
        <row r="23">
          <cell r="C23">
            <v>199644000</v>
          </cell>
        </row>
        <row r="24">
          <cell r="C24">
            <v>77523492.24000001</v>
          </cell>
        </row>
        <row r="25">
          <cell r="C25">
            <v>282819620.89371347</v>
          </cell>
        </row>
        <row r="26">
          <cell r="C26">
            <v>15461588.939999999</v>
          </cell>
        </row>
        <row r="27">
          <cell r="C27">
            <v>120767.28575386325</v>
          </cell>
        </row>
        <row r="28">
          <cell r="C28">
            <v>124432.32459887354</v>
          </cell>
        </row>
        <row r="33">
          <cell r="C33">
            <v>44710905.190397374</v>
          </cell>
        </row>
        <row r="34">
          <cell r="C34">
            <v>21410614.51033628</v>
          </cell>
        </row>
        <row r="35">
          <cell r="C35">
            <v>14813651.508239796</v>
          </cell>
        </row>
        <row r="36">
          <cell r="C36">
            <v>4464375.6105628889</v>
          </cell>
        </row>
        <row r="37">
          <cell r="C37">
            <v>16142744.377660418</v>
          </cell>
        </row>
        <row r="38">
          <cell r="C38">
            <v>834111.44400000013</v>
          </cell>
        </row>
        <row r="39">
          <cell r="C39">
            <v>5795883.7769220192</v>
          </cell>
        </row>
        <row r="44">
          <cell r="C44">
            <v>45580756.404009655</v>
          </cell>
        </row>
        <row r="45">
          <cell r="C45">
            <v>5798426.4500000002</v>
          </cell>
        </row>
        <row r="46">
          <cell r="C46">
            <v>34827404.726000004</v>
          </cell>
        </row>
        <row r="50">
          <cell r="C50">
            <v>322841400</v>
          </cell>
        </row>
        <row r="52">
          <cell r="C52">
            <v>88843351.399698719</v>
          </cell>
        </row>
        <row r="53">
          <cell r="C53">
            <v>101395331.894679</v>
          </cell>
        </row>
        <row r="54">
          <cell r="C54">
            <v>79853.529908418655</v>
          </cell>
        </row>
        <row r="81">
          <cell r="C81">
            <v>291137784.89490831</v>
          </cell>
        </row>
        <row r="82">
          <cell r="C82">
            <v>-146672487.207524</v>
          </cell>
        </row>
        <row r="86">
          <cell r="C86">
            <v>-57939972.197334245</v>
          </cell>
        </row>
        <row r="87">
          <cell r="C87">
            <v>-41083582.585663468</v>
          </cell>
        </row>
        <row r="91">
          <cell r="C91">
            <v>9605128.4468593374</v>
          </cell>
        </row>
        <row r="92">
          <cell r="C92">
            <v>-2052704.5698153707</v>
          </cell>
        </row>
        <row r="93">
          <cell r="C93">
            <v>-112867.60470900792</v>
          </cell>
        </row>
        <row r="94">
          <cell r="C94">
            <v>7060686.0611908222</v>
          </cell>
        </row>
        <row r="98">
          <cell r="C98">
            <v>-17576907.885386445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0 DIAS"/>
      <sheetName val="Total Mes"/>
      <sheetName val="CALCULO"/>
      <sheetName val="Septiembre 2019"/>
      <sheetName val="Politica"/>
      <sheetName val="Cartera Total"/>
      <sheetName val="Cartera Inactiva"/>
      <sheetName val="Depuracion"/>
      <sheetName val="MASIVO"/>
      <sheetName val="Hoja2"/>
      <sheetName val="Hoja1"/>
      <sheetName val="Hoja3"/>
      <sheetName val="GOB"/>
      <sheetName val="CORP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3">
          <cell r="K23">
            <v>1516185.7509999985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0 DIAS "/>
      <sheetName val="TOTAL"/>
      <sheetName val="CALCULO "/>
      <sheetName val="politica"/>
      <sheetName val="total cartera"/>
      <sheetName val="inactiva"/>
      <sheetName val="Hoja1"/>
      <sheetName val="Septiembre 2019"/>
      <sheetName val="Hoja2"/>
      <sheetName val="corp"/>
      <sheetName val="roaming"/>
      <sheetName val="GOB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3">
          <cell r="K23">
            <v>1196425.9008199978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4"/>
  <sheetViews>
    <sheetView showGridLines="0" tabSelected="1" workbookViewId="0">
      <selection activeCell="E103" sqref="E103"/>
    </sheetView>
  </sheetViews>
  <sheetFormatPr baseColWidth="10" defaultRowHeight="15" x14ac:dyDescent="0.25"/>
  <cols>
    <col min="1" max="1" width="58.85546875" customWidth="1"/>
    <col min="2" max="2" width="12.7109375" bestFit="1" customWidth="1"/>
    <col min="3" max="3" width="2.28515625" customWidth="1"/>
    <col min="4" max="4" width="12.7109375" hidden="1" customWidth="1"/>
    <col min="6" max="6" width="14.140625" bestFit="1" customWidth="1"/>
  </cols>
  <sheetData>
    <row r="1" spans="1:5" x14ac:dyDescent="0.25">
      <c r="A1" s="1" t="s">
        <v>0</v>
      </c>
      <c r="B1" s="1"/>
    </row>
    <row r="2" spans="1:5" x14ac:dyDescent="0.25">
      <c r="A2" s="1" t="s">
        <v>1</v>
      </c>
      <c r="B2" s="1"/>
    </row>
    <row r="3" spans="1:5" x14ac:dyDescent="0.25">
      <c r="A3" s="1" t="s">
        <v>2</v>
      </c>
      <c r="B3" s="1"/>
    </row>
    <row r="4" spans="1:5" x14ac:dyDescent="0.25">
      <c r="A4" s="1" t="s">
        <v>66</v>
      </c>
      <c r="B4" s="1"/>
    </row>
    <row r="5" spans="1:5" x14ac:dyDescent="0.25">
      <c r="A5" s="3" t="s">
        <v>3</v>
      </c>
      <c r="B5" s="3"/>
    </row>
    <row r="6" spans="1:5" x14ac:dyDescent="0.25">
      <c r="A6" s="2"/>
      <c r="B6" s="2"/>
    </row>
    <row r="7" spans="1:5" x14ac:dyDescent="0.25">
      <c r="A7" s="4" t="s">
        <v>4</v>
      </c>
      <c r="B7" s="20" t="s">
        <v>5</v>
      </c>
      <c r="C7" s="20"/>
      <c r="D7" s="20"/>
    </row>
    <row r="8" spans="1:5" x14ac:dyDescent="0.25">
      <c r="A8" s="4" t="s">
        <v>6</v>
      </c>
      <c r="B8" s="5">
        <v>2019</v>
      </c>
      <c r="D8" s="5">
        <v>2018</v>
      </c>
    </row>
    <row r="9" spans="1:5" x14ac:dyDescent="0.25">
      <c r="A9" s="6" t="s">
        <v>7</v>
      </c>
      <c r="B9" s="9">
        <v>4771332.7204476148</v>
      </c>
      <c r="D9" s="9">
        <f>+[1]BG!$C$11</f>
        <v>5728033.2912599482</v>
      </c>
    </row>
    <row r="10" spans="1:5" x14ac:dyDescent="0.25">
      <c r="A10" s="6" t="s">
        <v>8</v>
      </c>
      <c r="B10" s="9">
        <v>57040384.716088079</v>
      </c>
      <c r="D10" s="9">
        <f>+[1]BG!$C$12</f>
        <v>57791542.967600539</v>
      </c>
    </row>
    <row r="11" spans="1:5" x14ac:dyDescent="0.25">
      <c r="A11" s="6" t="s">
        <v>9</v>
      </c>
      <c r="B11" s="9">
        <v>6744518.8887656331</v>
      </c>
      <c r="D11" s="9">
        <f>+[1]BG!$C$13</f>
        <v>877988.0330318287</v>
      </c>
    </row>
    <row r="12" spans="1:5" x14ac:dyDescent="0.25">
      <c r="A12" s="6" t="s">
        <v>10</v>
      </c>
      <c r="B12" s="9">
        <v>7102171.2668056292</v>
      </c>
      <c r="D12" s="9">
        <f>+[1]BG!$C$15+[1]BG!$C$16</f>
        <v>8163177.8083697613</v>
      </c>
    </row>
    <row r="13" spans="1:5" x14ac:dyDescent="0.25">
      <c r="A13" s="6" t="s">
        <v>11</v>
      </c>
      <c r="B13" s="9">
        <v>13185563.73</v>
      </c>
      <c r="D13" s="9">
        <f>+[1]BG!$C$17</f>
        <v>12233875.350000001</v>
      </c>
    </row>
    <row r="14" spans="1:5" x14ac:dyDescent="0.25">
      <c r="A14" s="6" t="s">
        <v>12</v>
      </c>
      <c r="B14" s="9">
        <v>4386729.5469396301</v>
      </c>
      <c r="D14" s="9">
        <f>+[1]BG!$C$18</f>
        <v>3142509.4311309438</v>
      </c>
    </row>
    <row r="15" spans="1:5" x14ac:dyDescent="0.25">
      <c r="A15" s="6" t="s">
        <v>13</v>
      </c>
      <c r="B15" s="9">
        <v>4501484.0200000014</v>
      </c>
      <c r="D15" s="9">
        <v>0</v>
      </c>
    </row>
    <row r="16" spans="1:5" x14ac:dyDescent="0.25">
      <c r="A16" s="6" t="s">
        <v>14</v>
      </c>
      <c r="B16" s="9">
        <v>4705974.620000001</v>
      </c>
      <c r="C16" s="9"/>
      <c r="D16" s="9">
        <v>0</v>
      </c>
      <c r="E16" s="14"/>
    </row>
    <row r="17" spans="1:5" x14ac:dyDescent="0.25">
      <c r="A17" s="4" t="s">
        <v>15</v>
      </c>
      <c r="B17" s="11">
        <f>SUM(B9:B16)</f>
        <v>102438159.50904658</v>
      </c>
      <c r="D17" s="11">
        <f>SUM(D9:D16)</f>
        <v>87937126.881393015</v>
      </c>
      <c r="E17" s="15"/>
    </row>
    <row r="18" spans="1:5" x14ac:dyDescent="0.25">
      <c r="A18" s="4"/>
      <c r="B18" s="10"/>
    </row>
    <row r="19" spans="1:5" x14ac:dyDescent="0.25">
      <c r="A19" s="4" t="s">
        <v>16</v>
      </c>
      <c r="B19" s="10"/>
    </row>
    <row r="20" spans="1:5" x14ac:dyDescent="0.25">
      <c r="A20" s="7" t="s">
        <v>17</v>
      </c>
      <c r="B20" s="9">
        <v>2583517</v>
      </c>
      <c r="D20" s="9">
        <f>+[1]BG!$C$22</f>
        <v>43907782.256954633</v>
      </c>
    </row>
    <row r="21" spans="1:5" x14ac:dyDescent="0.25">
      <c r="A21" s="7" t="s">
        <v>18</v>
      </c>
      <c r="B21" s="9">
        <v>2712611.6518199965</v>
      </c>
      <c r="D21" s="9"/>
    </row>
    <row r="22" spans="1:5" x14ac:dyDescent="0.25">
      <c r="A22" s="7" t="s">
        <v>19</v>
      </c>
      <c r="B22" s="9">
        <v>263409339</v>
      </c>
      <c r="D22" s="9">
        <f>+[1]BG!$C$23</f>
        <v>199644000</v>
      </c>
    </row>
    <row r="23" spans="1:5" x14ac:dyDescent="0.25">
      <c r="A23" s="7" t="s">
        <v>20</v>
      </c>
      <c r="B23" s="9">
        <v>75603556.030000001</v>
      </c>
      <c r="D23" s="9">
        <f>+[1]BG!$C$24</f>
        <v>77523492.24000001</v>
      </c>
    </row>
    <row r="24" spans="1:5" x14ac:dyDescent="0.25">
      <c r="A24" s="7" t="s">
        <v>21</v>
      </c>
      <c r="B24" s="9">
        <v>314523054.47246963</v>
      </c>
      <c r="D24" s="9">
        <f>+[1]BG!$C$25</f>
        <v>282819620.89371347</v>
      </c>
    </row>
    <row r="25" spans="1:5" x14ac:dyDescent="0.25">
      <c r="A25" s="7" t="s">
        <v>22</v>
      </c>
      <c r="B25" s="9">
        <v>15858709.879999999</v>
      </c>
      <c r="D25" s="9">
        <f>+[1]BG!$C$26</f>
        <v>15461588.939999999</v>
      </c>
    </row>
    <row r="26" spans="1:5" x14ac:dyDescent="0.25">
      <c r="A26" s="7" t="s">
        <v>23</v>
      </c>
      <c r="B26" s="9">
        <v>106847.44928600904</v>
      </c>
      <c r="D26" s="9">
        <f>+[1]BG!$C$27</f>
        <v>120767.28575386325</v>
      </c>
    </row>
    <row r="27" spans="1:5" x14ac:dyDescent="0.25">
      <c r="A27" s="7" t="s">
        <v>24</v>
      </c>
      <c r="B27" s="9">
        <v>131911.10951540945</v>
      </c>
      <c r="D27" s="9">
        <f>+[1]BG!$C$28</f>
        <v>124432.32459887354</v>
      </c>
    </row>
    <row r="28" spans="1:5" x14ac:dyDescent="0.25">
      <c r="A28" s="7" t="s">
        <v>13</v>
      </c>
      <c r="B28" s="9">
        <v>3321080.5</v>
      </c>
      <c r="D28" s="9">
        <v>0</v>
      </c>
      <c r="E28" s="14"/>
    </row>
    <row r="29" spans="1:5" x14ac:dyDescent="0.25">
      <c r="A29" s="6" t="s">
        <v>14</v>
      </c>
      <c r="B29" s="9">
        <v>409215</v>
      </c>
      <c r="D29" s="9">
        <v>0</v>
      </c>
      <c r="E29" s="15"/>
    </row>
    <row r="30" spans="1:5" x14ac:dyDescent="0.25">
      <c r="A30" s="6" t="s">
        <v>25</v>
      </c>
      <c r="B30" s="9">
        <v>2046</v>
      </c>
      <c r="D30" s="9">
        <v>0</v>
      </c>
    </row>
    <row r="31" spans="1:5" ht="15.75" thickBot="1" x14ac:dyDescent="0.3">
      <c r="A31" s="6" t="s">
        <v>26</v>
      </c>
      <c r="B31" s="12">
        <v>602630</v>
      </c>
      <c r="D31" s="12">
        <v>0</v>
      </c>
    </row>
    <row r="32" spans="1:5" x14ac:dyDescent="0.25">
      <c r="A32" s="4" t="s">
        <v>27</v>
      </c>
      <c r="B32" s="13">
        <f>SUM(B20:B31)</f>
        <v>679264518.09309113</v>
      </c>
      <c r="D32" s="13">
        <f>SUM(D20:D31)</f>
        <v>619601683.94102097</v>
      </c>
    </row>
    <row r="33" spans="1:6" x14ac:dyDescent="0.25">
      <c r="A33" s="4"/>
      <c r="B33" s="4"/>
    </row>
    <row r="34" spans="1:6" x14ac:dyDescent="0.25">
      <c r="A34" s="4" t="s">
        <v>28</v>
      </c>
      <c r="B34" s="13">
        <f>+B32+B17</f>
        <v>781702677.60213768</v>
      </c>
      <c r="D34" s="13">
        <f>+D32+D17</f>
        <v>707538810.82241392</v>
      </c>
    </row>
    <row r="35" spans="1:6" x14ac:dyDescent="0.25">
      <c r="A35" s="7"/>
      <c r="B35" s="7"/>
    </row>
    <row r="36" spans="1:6" x14ac:dyDescent="0.25">
      <c r="A36" s="4" t="s">
        <v>29</v>
      </c>
      <c r="B36" s="4"/>
    </row>
    <row r="37" spans="1:6" x14ac:dyDescent="0.25">
      <c r="A37" s="4" t="s">
        <v>30</v>
      </c>
      <c r="B37" s="4"/>
    </row>
    <row r="38" spans="1:6" x14ac:dyDescent="0.25">
      <c r="A38" s="7" t="s">
        <v>31</v>
      </c>
      <c r="B38" s="9">
        <v>36285260.107439898</v>
      </c>
      <c r="D38" s="9">
        <f>+[1]BG!$C$33</f>
        <v>44710905.190397374</v>
      </c>
    </row>
    <row r="39" spans="1:6" x14ac:dyDescent="0.25">
      <c r="A39" s="7" t="s">
        <v>32</v>
      </c>
      <c r="B39" s="9">
        <v>20421647.373895556</v>
      </c>
      <c r="D39" s="9">
        <f>+[1]BG!$C$34</f>
        <v>21410614.51033628</v>
      </c>
    </row>
    <row r="40" spans="1:6" x14ac:dyDescent="0.25">
      <c r="A40" s="7" t="s">
        <v>33</v>
      </c>
      <c r="B40" s="9">
        <v>5152487.7240091115</v>
      </c>
      <c r="D40" s="9">
        <f>+[1]BG!$C$35</f>
        <v>14813651.508239796</v>
      </c>
    </row>
    <row r="41" spans="1:6" x14ac:dyDescent="0.25">
      <c r="A41" s="7" t="s">
        <v>34</v>
      </c>
      <c r="B41" s="9">
        <v>5861957.1224481631</v>
      </c>
      <c r="D41" s="9">
        <f>+[1]BG!$C$36</f>
        <v>4464375.6105628889</v>
      </c>
    </row>
    <row r="42" spans="1:6" x14ac:dyDescent="0.25">
      <c r="A42" s="7" t="s">
        <v>35</v>
      </c>
      <c r="B42" s="9">
        <v>24057498.62155205</v>
      </c>
      <c r="D42" s="9">
        <f>+[1]BG!$C$37</f>
        <v>16142744.377660418</v>
      </c>
    </row>
    <row r="43" spans="1:6" x14ac:dyDescent="0.25">
      <c r="A43" s="7" t="s">
        <v>36</v>
      </c>
      <c r="B43" s="9">
        <v>4044979</v>
      </c>
      <c r="D43" s="9">
        <f>+[1]BG!$C$38</f>
        <v>834111.44400000013</v>
      </c>
    </row>
    <row r="44" spans="1:6" x14ac:dyDescent="0.25">
      <c r="A44" s="7" t="s">
        <v>37</v>
      </c>
      <c r="B44" s="9">
        <v>6443029.75329086</v>
      </c>
      <c r="D44" s="9">
        <f>+[1]BG!$C$39</f>
        <v>5795883.7769220192</v>
      </c>
    </row>
    <row r="45" spans="1:6" x14ac:dyDescent="0.25">
      <c r="A45" s="4" t="s">
        <v>38</v>
      </c>
      <c r="B45" s="13">
        <f>SUM(B38:B44)</f>
        <v>102266859.70263565</v>
      </c>
      <c r="D45" s="13">
        <f>SUM(D38:D44)</f>
        <v>108172286.41811879</v>
      </c>
    </row>
    <row r="46" spans="1:6" x14ac:dyDescent="0.25">
      <c r="A46" s="7"/>
      <c r="B46" s="7"/>
    </row>
    <row r="47" spans="1:6" x14ac:dyDescent="0.25">
      <c r="A47" s="4" t="s">
        <v>39</v>
      </c>
      <c r="B47" s="4"/>
    </row>
    <row r="48" spans="1:6" x14ac:dyDescent="0.25">
      <c r="A48" s="7"/>
      <c r="B48" s="7"/>
      <c r="F48" s="14"/>
    </row>
    <row r="49" spans="1:6" x14ac:dyDescent="0.25">
      <c r="A49" s="7" t="s">
        <v>26</v>
      </c>
      <c r="B49" s="9">
        <v>57137724.978369795</v>
      </c>
      <c r="C49" s="9"/>
      <c r="D49" s="9">
        <f>+[1]BG!$C$44</f>
        <v>45580756.404009655</v>
      </c>
      <c r="F49" s="16"/>
    </row>
    <row r="50" spans="1:6" x14ac:dyDescent="0.25">
      <c r="A50" s="7" t="s">
        <v>40</v>
      </c>
      <c r="B50" s="9">
        <v>6246776.8300000001</v>
      </c>
      <c r="C50" s="9"/>
      <c r="D50" s="9">
        <f>+[1]BG!$C$45</f>
        <v>5798426.4500000002</v>
      </c>
      <c r="F50" s="17"/>
    </row>
    <row r="51" spans="1:6" x14ac:dyDescent="0.25">
      <c r="A51" s="7" t="s">
        <v>36</v>
      </c>
      <c r="B51" s="9">
        <v>29663184</v>
      </c>
      <c r="C51" s="9"/>
      <c r="D51" s="9">
        <f>+[1]BG!$C$46</f>
        <v>34827404.726000004</v>
      </c>
    </row>
    <row r="52" spans="1:6" x14ac:dyDescent="0.25">
      <c r="A52" s="4" t="s">
        <v>41</v>
      </c>
      <c r="B52" s="13">
        <f>SUM(B45:B51)</f>
        <v>195314545.51100546</v>
      </c>
      <c r="C52" s="9"/>
      <c r="D52" s="13">
        <f>SUM(D45:D51)</f>
        <v>194378873.99812844</v>
      </c>
    </row>
    <row r="53" spans="1:6" x14ac:dyDescent="0.25">
      <c r="A53" s="7"/>
      <c r="B53" s="9"/>
      <c r="C53" s="9"/>
      <c r="F53" s="16"/>
    </row>
    <row r="54" spans="1:6" x14ac:dyDescent="0.25">
      <c r="A54" s="4" t="s">
        <v>42</v>
      </c>
      <c r="B54" s="9"/>
      <c r="C54" s="9"/>
      <c r="F54" s="15"/>
    </row>
    <row r="55" spans="1:6" x14ac:dyDescent="0.25">
      <c r="A55" s="7" t="s">
        <v>43</v>
      </c>
      <c r="B55" s="9">
        <v>322841400.00000006</v>
      </c>
      <c r="C55" s="9"/>
      <c r="D55" s="9">
        <f>+[1]BG!$C$50</f>
        <v>322841400</v>
      </c>
    </row>
    <row r="56" spans="1:6" x14ac:dyDescent="0.25">
      <c r="A56" s="7" t="s">
        <v>44</v>
      </c>
      <c r="B56" s="9">
        <v>91110710.319053203</v>
      </c>
      <c r="C56" s="9"/>
      <c r="D56" s="9">
        <f>+[1]BG!$C$52</f>
        <v>88843351.399698719</v>
      </c>
    </row>
    <row r="57" spans="1:6" x14ac:dyDescent="0.25">
      <c r="A57" s="7" t="s">
        <v>45</v>
      </c>
      <c r="B57" s="9">
        <v>171781839.0278573</v>
      </c>
      <c r="C57" s="9"/>
      <c r="D57" s="9">
        <f>+[1]BG!$C$53</f>
        <v>101395331.894679</v>
      </c>
    </row>
    <row r="58" spans="1:6" x14ac:dyDescent="0.25">
      <c r="A58" s="7" t="s">
        <v>46</v>
      </c>
      <c r="B58" s="9">
        <v>654183.0125414338</v>
      </c>
      <c r="C58" s="9"/>
      <c r="D58" s="9">
        <f>+[1]BG!$C$54</f>
        <v>79853.529908418655</v>
      </c>
    </row>
    <row r="59" spans="1:6" x14ac:dyDescent="0.25">
      <c r="A59" s="4" t="s">
        <v>47</v>
      </c>
      <c r="B59" s="13">
        <f>SUM(B55:B58)</f>
        <v>586388132.35945201</v>
      </c>
      <c r="C59" s="9"/>
      <c r="D59" s="13">
        <f>SUM(D55:D58)</f>
        <v>513159936.82428616</v>
      </c>
    </row>
    <row r="60" spans="1:6" x14ac:dyDescent="0.25">
      <c r="A60" s="7"/>
      <c r="B60" s="9"/>
      <c r="C60" s="9"/>
    </row>
    <row r="61" spans="1:6" x14ac:dyDescent="0.25">
      <c r="A61" s="4" t="s">
        <v>48</v>
      </c>
      <c r="B61" s="13">
        <f>+B52+B59</f>
        <v>781702677.87045741</v>
      </c>
      <c r="C61" s="9"/>
      <c r="D61" s="13">
        <f>+D52+D59</f>
        <v>707538810.82241464</v>
      </c>
    </row>
    <row r="62" spans="1:6" x14ac:dyDescent="0.25">
      <c r="A62" s="7"/>
      <c r="B62" s="9"/>
      <c r="C62" s="9"/>
    </row>
    <row r="63" spans="1:6" x14ac:dyDescent="0.25">
      <c r="A63" s="7"/>
      <c r="B63" s="7"/>
    </row>
    <row r="64" spans="1:6" x14ac:dyDescent="0.25">
      <c r="A64" s="7"/>
      <c r="B64" s="7"/>
    </row>
    <row r="65" spans="1:2" x14ac:dyDescent="0.25">
      <c r="A65" s="7"/>
      <c r="B65" s="7"/>
    </row>
    <row r="66" spans="1:2" x14ac:dyDescent="0.25">
      <c r="A66" s="7"/>
      <c r="B66" s="7"/>
    </row>
    <row r="67" spans="1:2" x14ac:dyDescent="0.25">
      <c r="A67" s="7"/>
      <c r="B67" s="7"/>
    </row>
    <row r="68" spans="1:2" x14ac:dyDescent="0.25">
      <c r="A68" s="7"/>
      <c r="B68" s="7"/>
    </row>
    <row r="69" spans="1:2" x14ac:dyDescent="0.25">
      <c r="A69" t="s">
        <v>67</v>
      </c>
    </row>
    <row r="70" spans="1:2" x14ac:dyDescent="0.25">
      <c r="A70" t="s">
        <v>68</v>
      </c>
    </row>
    <row r="71" spans="1:2" x14ac:dyDescent="0.25">
      <c r="A71" t="s">
        <v>69</v>
      </c>
    </row>
    <row r="72" spans="1:2" x14ac:dyDescent="0.25">
      <c r="A72" s="2"/>
      <c r="B72" s="2"/>
    </row>
    <row r="73" spans="1:2" x14ac:dyDescent="0.25">
      <c r="A73" s="2"/>
      <c r="B73" s="2"/>
    </row>
    <row r="74" spans="1:2" x14ac:dyDescent="0.25">
      <c r="A74" s="2"/>
      <c r="B74" s="2"/>
    </row>
    <row r="75" spans="1:2" x14ac:dyDescent="0.25">
      <c r="A75" s="2"/>
      <c r="B75" s="2"/>
    </row>
    <row r="76" spans="1:2" x14ac:dyDescent="0.25">
      <c r="A76" s="2"/>
      <c r="B76" s="2"/>
    </row>
    <row r="77" spans="1:2" x14ac:dyDescent="0.25">
      <c r="A77" s="1" t="s">
        <v>0</v>
      </c>
      <c r="B77" s="1"/>
    </row>
    <row r="78" spans="1:2" x14ac:dyDescent="0.25">
      <c r="A78" s="1" t="s">
        <v>1</v>
      </c>
      <c r="B78" s="1"/>
    </row>
    <row r="79" spans="1:2" x14ac:dyDescent="0.25">
      <c r="A79" s="1" t="s">
        <v>49</v>
      </c>
      <c r="B79" s="1"/>
    </row>
    <row r="80" spans="1:2" x14ac:dyDescent="0.25">
      <c r="A80" s="1" t="s">
        <v>66</v>
      </c>
      <c r="B80" s="1"/>
    </row>
    <row r="81" spans="1:4" x14ac:dyDescent="0.25">
      <c r="A81" s="3" t="s">
        <v>3</v>
      </c>
      <c r="B81" s="3"/>
    </row>
    <row r="82" spans="1:4" x14ac:dyDescent="0.25">
      <c r="A82" s="7"/>
      <c r="B82" s="7"/>
    </row>
    <row r="83" spans="1:4" x14ac:dyDescent="0.25">
      <c r="A83" s="7"/>
      <c r="B83" s="7"/>
    </row>
    <row r="84" spans="1:4" x14ac:dyDescent="0.25">
      <c r="A84" s="7"/>
      <c r="B84" s="7"/>
    </row>
    <row r="85" spans="1:4" x14ac:dyDescent="0.25">
      <c r="A85" s="7" t="s">
        <v>50</v>
      </c>
      <c r="B85" s="9">
        <v>297520163.74654686</v>
      </c>
      <c r="D85" s="9">
        <f>+[1]BG!$C$81</f>
        <v>291137784.89490831</v>
      </c>
    </row>
    <row r="86" spans="1:4" ht="15.75" thickBot="1" x14ac:dyDescent="0.3">
      <c r="A86" s="7" t="s">
        <v>51</v>
      </c>
      <c r="B86" s="12">
        <v>-137331241.87751889</v>
      </c>
      <c r="D86" s="9">
        <f>+[1]BG!$C$82</f>
        <v>-146672487.207524</v>
      </c>
    </row>
    <row r="87" spans="1:4" x14ac:dyDescent="0.25">
      <c r="A87" s="4" t="s">
        <v>52</v>
      </c>
      <c r="B87" s="13">
        <f>SUM(B85:B86)</f>
        <v>160188921.86902797</v>
      </c>
      <c r="D87" s="13">
        <f>SUM(D85:D86)</f>
        <v>144465297.68738431</v>
      </c>
    </row>
    <row r="88" spans="1:4" x14ac:dyDescent="0.25">
      <c r="A88" s="7"/>
      <c r="B88" s="7"/>
    </row>
    <row r="89" spans="1:4" x14ac:dyDescent="0.25">
      <c r="A89" s="7"/>
      <c r="B89" s="7"/>
    </row>
    <row r="90" spans="1:4" x14ac:dyDescent="0.25">
      <c r="A90" s="7" t="s">
        <v>53</v>
      </c>
      <c r="B90" s="18">
        <v>-50809691.396189213</v>
      </c>
      <c r="D90" s="9">
        <f>+[1]BG!$C$86</f>
        <v>-57939972.197334245</v>
      </c>
    </row>
    <row r="91" spans="1:4" ht="15.75" thickBot="1" x14ac:dyDescent="0.3">
      <c r="A91" s="7" t="s">
        <v>54</v>
      </c>
      <c r="B91" s="12">
        <v>-52254101.069016293</v>
      </c>
      <c r="D91" s="9">
        <f>+[1]BG!$C$87</f>
        <v>-41083582.585663468</v>
      </c>
    </row>
    <row r="92" spans="1:4" x14ac:dyDescent="0.25">
      <c r="A92" s="4" t="s">
        <v>55</v>
      </c>
      <c r="B92" s="13">
        <f>SUM(B87:B91)</f>
        <v>57125129.403822467</v>
      </c>
      <c r="D92" s="13">
        <f>SUM(D87:D91)</f>
        <v>45441742.904386595</v>
      </c>
    </row>
    <row r="93" spans="1:4" x14ac:dyDescent="0.25">
      <c r="A93" s="7"/>
      <c r="B93" s="7"/>
      <c r="D93" s="9"/>
    </row>
    <row r="94" spans="1:4" x14ac:dyDescent="0.25">
      <c r="A94" s="7"/>
      <c r="B94" s="7"/>
      <c r="D94" s="9"/>
    </row>
    <row r="95" spans="1:4" x14ac:dyDescent="0.25">
      <c r="A95" s="7" t="s">
        <v>56</v>
      </c>
      <c r="B95" s="18">
        <v>11366267.627311712</v>
      </c>
      <c r="D95" s="9">
        <f>+[1]BG!$C$91</f>
        <v>9605128.4468593374</v>
      </c>
    </row>
    <row r="96" spans="1:4" x14ac:dyDescent="0.25">
      <c r="A96" s="7" t="s">
        <v>57</v>
      </c>
      <c r="B96" s="18">
        <v>-730267.61</v>
      </c>
      <c r="D96" s="9">
        <f>+[1]BG!$C$92</f>
        <v>-2052704.5698153707</v>
      </c>
    </row>
    <row r="97" spans="1:4" x14ac:dyDescent="0.25">
      <c r="A97" s="7" t="s">
        <v>58</v>
      </c>
      <c r="B97" s="18">
        <v>-63070.377936149052</v>
      </c>
      <c r="D97" s="9">
        <f>+[1]BG!$C$93</f>
        <v>-112867.60470900792</v>
      </c>
    </row>
    <row r="98" spans="1:4" ht="15.75" thickBot="1" x14ac:dyDescent="0.3">
      <c r="A98" s="7" t="s">
        <v>59</v>
      </c>
      <c r="B98" s="12">
        <v>8333143.8211726239</v>
      </c>
      <c r="D98" s="9">
        <f>+[1]BG!$C$94</f>
        <v>7060686.0611908222</v>
      </c>
    </row>
    <row r="99" spans="1:4" x14ac:dyDescent="0.25">
      <c r="A99" s="4" t="s">
        <v>60</v>
      </c>
      <c r="B99" s="13">
        <f>SUM(B92:B98)</f>
        <v>76031202.864370644</v>
      </c>
      <c r="D99" s="13">
        <f>SUM(D92:D98)</f>
        <v>59941985.237912379</v>
      </c>
    </row>
    <row r="100" spans="1:4" x14ac:dyDescent="0.25">
      <c r="A100" s="7"/>
      <c r="B100" s="7"/>
      <c r="D100" s="9"/>
    </row>
    <row r="101" spans="1:4" ht="15.75" thickBot="1" x14ac:dyDescent="0.3">
      <c r="A101" s="7" t="s">
        <v>61</v>
      </c>
      <c r="B101" s="12">
        <v>-26854734.005380094</v>
      </c>
      <c r="D101" s="9">
        <f>+[1]BG!$C$98</f>
        <v>-17576907.885386445</v>
      </c>
    </row>
    <row r="102" spans="1:4" x14ac:dyDescent="0.25">
      <c r="A102" s="4" t="s">
        <v>62</v>
      </c>
      <c r="B102" s="13">
        <f>SUM(B99:B101)</f>
        <v>49176468.85899055</v>
      </c>
      <c r="D102" s="13">
        <f>SUM(D99:D101)</f>
        <v>42365077.352525935</v>
      </c>
    </row>
    <row r="103" spans="1:4" x14ac:dyDescent="0.25">
      <c r="A103" s="7"/>
      <c r="B103" s="7"/>
      <c r="D103" s="9"/>
    </row>
    <row r="104" spans="1:4" x14ac:dyDescent="0.25">
      <c r="A104" s="7" t="s">
        <v>63</v>
      </c>
      <c r="B104" s="18">
        <v>407734.12</v>
      </c>
      <c r="D104" s="9">
        <v>0</v>
      </c>
    </row>
    <row r="105" spans="1:4" ht="15.75" thickBot="1" x14ac:dyDescent="0.3">
      <c r="A105" s="7" t="s">
        <v>64</v>
      </c>
      <c r="B105" s="12">
        <v>-122320.03</v>
      </c>
      <c r="D105" s="12">
        <v>0</v>
      </c>
    </row>
    <row r="106" spans="1:4" ht="15.75" x14ac:dyDescent="0.25">
      <c r="A106" s="8" t="s">
        <v>65</v>
      </c>
      <c r="B106" s="19">
        <f>SUM(B102:B105)</f>
        <v>49461882.948990546</v>
      </c>
      <c r="D106" s="19">
        <f>SUM(D102:D105)</f>
        <v>42365077.352525935</v>
      </c>
    </row>
    <row r="107" spans="1:4" x14ac:dyDescent="0.25">
      <c r="A107" s="7"/>
      <c r="B107" s="7"/>
    </row>
    <row r="108" spans="1:4" x14ac:dyDescent="0.25">
      <c r="A108" s="7"/>
      <c r="B108" s="7"/>
    </row>
    <row r="109" spans="1:4" x14ac:dyDescent="0.25">
      <c r="A109" s="7"/>
      <c r="B109" s="7"/>
    </row>
    <row r="110" spans="1:4" x14ac:dyDescent="0.25">
      <c r="A110" s="7"/>
      <c r="B110" s="7"/>
    </row>
    <row r="111" spans="1:4" x14ac:dyDescent="0.25">
      <c r="A111" s="7"/>
      <c r="B111" s="7"/>
    </row>
    <row r="112" spans="1:4" x14ac:dyDescent="0.25">
      <c r="A112" t="s">
        <v>67</v>
      </c>
    </row>
    <row r="113" spans="1:1" x14ac:dyDescent="0.25">
      <c r="A113" t="s">
        <v>68</v>
      </c>
    </row>
    <row r="114" spans="1:1" x14ac:dyDescent="0.25">
      <c r="A114" t="s">
        <v>69</v>
      </c>
    </row>
  </sheetData>
  <mergeCells count="1">
    <mergeCell ref="B7:D7"/>
  </mergeCells>
  <pageMargins left="0.70866141732283472" right="0.70866141732283472" top="0.74803149606299213" bottom="0.74803149606299213" header="0.31496062992125984" footer="0.31496062992125984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RowHeight="15" x14ac:dyDescent="0.25"/>
  <sheetData>
    <row r="1" spans="1:1" x14ac:dyDescent="0.25">
      <c r="A1" s="9">
        <f>+'[2]Cartera Total'!$K$23</f>
        <v>1516185.7509999985</v>
      </c>
    </row>
    <row r="2" spans="1:1" ht="15.75" thickBot="1" x14ac:dyDescent="0.3">
      <c r="A2" s="12">
        <f>+'[3]total cartera'!$K$23</f>
        <v>1196425.9008199978</v>
      </c>
    </row>
    <row r="3" spans="1:1" x14ac:dyDescent="0.25">
      <c r="A3" s="14">
        <f>SUM(A1:A2)</f>
        <v>2712611.6518199965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Rivas Rivas, Walter Alirio</dc:creator>
  <cp:lastModifiedBy>Rivas Rivas, Walter Alirio</cp:lastModifiedBy>
  <cp:lastPrinted>2019-12-16T21:13:54Z</cp:lastPrinted>
  <dcterms:created xsi:type="dcterms:W3CDTF">2019-11-21T22:30:58Z</dcterms:created>
  <dcterms:modified xsi:type="dcterms:W3CDTF">2020-02-14T15:51:12Z</dcterms:modified>
</cp:coreProperties>
</file>