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bookViews>
    <workbookView xWindow="0" yWindow="0" windowWidth="20490" windowHeight="7230" activeTab="1"/>
  </bookViews>
  <sheets>
    <sheet name="BG" sheetId="1" r:id="rId1"/>
    <sheet name="ER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C36" i="2"/>
  <c r="D29" i="2"/>
  <c r="C29" i="2"/>
  <c r="D24" i="2"/>
  <c r="C24" i="2"/>
  <c r="D16" i="2"/>
  <c r="C16" i="2"/>
  <c r="D10" i="2"/>
  <c r="D38" i="2" s="1"/>
  <c r="D42" i="2" s="1"/>
  <c r="D46" i="2" s="1"/>
  <c r="D48" i="2" s="1"/>
  <c r="C10" i="2"/>
  <c r="C38" i="2" s="1"/>
  <c r="C42" i="2" s="1"/>
  <c r="C46" i="2" s="1"/>
  <c r="D41" i="1"/>
  <c r="C41" i="1"/>
  <c r="D33" i="1"/>
  <c r="C33" i="1"/>
  <c r="D29" i="1"/>
  <c r="D34" i="1" s="1"/>
  <c r="D42" i="1" s="1"/>
  <c r="C29" i="1"/>
  <c r="C34" i="1" s="1"/>
  <c r="D21" i="1"/>
  <c r="C21" i="1"/>
  <c r="D14" i="1"/>
  <c r="D22" i="1" s="1"/>
  <c r="C14" i="1"/>
  <c r="C22" i="1" s="1"/>
  <c r="C48" i="2" l="1"/>
  <c r="C18" i="2"/>
  <c r="D18" i="2"/>
  <c r="C42" i="1"/>
</calcChain>
</file>

<file path=xl/sharedStrings.xml><?xml version="1.0" encoding="utf-8"?>
<sst xmlns="http://schemas.openxmlformats.org/spreadsheetml/2006/main" count="80" uniqueCount="69">
  <si>
    <t>ADMINISTRADORA DE FONDOS DE PENSIONES CRECER. S.A</t>
  </si>
  <si>
    <t>BALANCE GENERAL AL 30 DE NOVIEMBRE DE 2019 Y 31 DE DICIEMBRE DE 2018</t>
  </si>
  <si>
    <t>(Expresados en dólares de los Estados Unidos de América)</t>
  </si>
  <si>
    <t>DESCRIPCION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</si>
  <si>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</si>
  <si>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</si>
  <si>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</si>
  <si>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</si>
  <si>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</si>
  <si>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</si>
  <si>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</si>
  <si>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</si>
  <si>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</si>
  <si>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</si>
  <si>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</si>
  <si>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</si>
  <si>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</si>
  <si>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</si>
  <si>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</si>
  <si>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</si>
  <si>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</si>
  <si>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</si>
  <si>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</si>
  <si>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</si>
  <si>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</si>
  <si>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</si>
  <si>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</si>
  <si>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</si>
  <si>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</si>
  <si>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</si>
  <si>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</si>
  <si>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</si>
  <si>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</si>
  <si>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</si>
  <si>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</si>
  <si>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</si>
  <si>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</si>
  <si>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MARIA EUGENIA VARGAS</t>
  </si>
  <si>
    <t>PRESIDENTA EJECUTIVA Y REPRESENTANTE LEGAL</t>
  </si>
  <si>
    <t>CONTADOR GENERAL</t>
  </si>
  <si>
    <t>|</t>
  </si>
  <si>
    <t>ESTADO DE RESULTADOS DEL 1 DE ENERO AL 30 DE NOVIEMBRE</t>
  </si>
  <si>
    <t xml:space="preserve">INGRESOS POR ADMINISTRACION DE FONDOS DE PENSIONES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</si>
  <si>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</si>
  <si>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</si>
  <si>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</si>
  <si>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</si>
  <si>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</si>
  <si>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</si>
  <si>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</si>
  <si>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</si>
  <si>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</si>
  <si>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</si>
  <si>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>PROV. P/INCOBRABILIDAD DE CTAS. Y DOCUMENTOS POR COBRAR 
Y DESVALORIZACION DE INVERSIONES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</si>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</sst>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0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82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/>
    <xf numFmtId="43" fontId="5" fillId="3" borderId="0" xfId="1" applyFont="1" applyFill="1"/>
    <xf numFmtId="10" fontId="5" fillId="3" borderId="0" xfId="2" applyNumberFormat="1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3" fillId="4" borderId="2" xfId="3" applyNumberFormat="1" applyFill="1" applyBorder="1" applyAlignment="1">
      <alignment horizontal="center"/>
    </xf>
    <xf numFmtId="0" fontId="3" fillId="4" borderId="3" xfId="3" applyNumberFormat="1" applyFill="1" applyBorder="1" applyAlignment="1">
      <alignment horizontal="center"/>
    </xf>
    <xf numFmtId="49" fontId="3" fillId="4" borderId="4" xfId="3" applyNumberFormat="1" applyFill="1" applyBorder="1" applyAlignment="1">
      <alignment horizontal="center"/>
    </xf>
    <xf numFmtId="49" fontId="3" fillId="3" borderId="5" xfId="3" applyNumberFormat="1" applyFill="1" applyBorder="1" applyAlignment="1">
      <alignment horizontal="left"/>
    </xf>
    <xf numFmtId="38" fontId="3" fillId="3" borderId="6" xfId="3" applyNumberFormat="1" applyFill="1" applyBorder="1"/>
    <xf numFmtId="38" fontId="3" fillId="3" borderId="7" xfId="3" applyNumberFormat="1" applyFill="1" applyBorder="1"/>
    <xf numFmtId="49" fontId="7" fillId="3" borderId="5" xfId="3" applyNumberFormat="1" applyFont="1" applyFill="1" applyBorder="1" applyAlignment="1">
      <alignment horizontal="left"/>
    </xf>
    <xf numFmtId="49" fontId="8" fillId="3" borderId="5" xfId="3" applyNumberFormat="1" applyFont="1" applyFill="1" applyBorder="1" applyAlignment="1">
      <alignment horizontal="left"/>
    </xf>
    <xf numFmtId="164" fontId="1" fillId="3" borderId="6" xfId="1" applyNumberFormat="1" applyFont="1" applyFill="1" applyBorder="1"/>
    <xf numFmtId="38" fontId="1" fillId="3" borderId="7" xfId="3" applyNumberFormat="1" applyFont="1" applyFill="1" applyBorder="1"/>
    <xf numFmtId="164" fontId="5" fillId="3" borderId="0" xfId="0" applyNumberFormat="1" applyFont="1" applyFill="1"/>
    <xf numFmtId="49" fontId="3" fillId="4" borderId="5" xfId="3" applyNumberFormat="1" applyFill="1" applyBorder="1" applyAlignment="1">
      <alignment horizontal="left"/>
    </xf>
    <xf numFmtId="164" fontId="3" fillId="4" borderId="6" xfId="1" applyNumberFormat="1" applyFont="1" applyFill="1" applyBorder="1"/>
    <xf numFmtId="38" fontId="3" fillId="4" borderId="7" xfId="3" applyNumberFormat="1" applyFill="1" applyBorder="1"/>
    <xf numFmtId="164" fontId="3" fillId="3" borderId="6" xfId="1" applyNumberFormat="1" applyFont="1" applyFill="1" applyBorder="1"/>
    <xf numFmtId="164" fontId="8" fillId="3" borderId="6" xfId="1" applyNumberFormat="1" applyFont="1" applyFill="1" applyBorder="1"/>
    <xf numFmtId="38" fontId="8" fillId="3" borderId="7" xfId="3" applyNumberFormat="1" applyFont="1" applyFill="1" applyBorder="1"/>
    <xf numFmtId="49" fontId="2" fillId="5" borderId="5" xfId="3" applyNumberFormat="1" applyFont="1" applyFill="1" applyBorder="1" applyAlignment="1">
      <alignment horizontal="left"/>
    </xf>
    <xf numFmtId="164" fontId="2" fillId="5" borderId="6" xfId="1" applyNumberFormat="1" applyFont="1" applyFill="1" applyBorder="1"/>
    <xf numFmtId="38" fontId="2" fillId="5" borderId="7" xfId="3" applyNumberFormat="1" applyFont="1" applyFill="1" applyBorder="1"/>
    <xf numFmtId="164" fontId="8" fillId="3" borderId="7" xfId="1" applyNumberFormat="1" applyFont="1" applyFill="1" applyBorder="1"/>
    <xf numFmtId="49" fontId="3" fillId="6" borderId="5" xfId="3" applyNumberFormat="1" applyFill="1" applyBorder="1" applyAlignment="1">
      <alignment horizontal="left"/>
    </xf>
    <xf numFmtId="38" fontId="3" fillId="6" borderId="6" xfId="3" applyNumberFormat="1" applyFill="1" applyBorder="1"/>
    <xf numFmtId="38" fontId="3" fillId="6" borderId="7" xfId="3" applyNumberFormat="1" applyFill="1" applyBorder="1"/>
    <xf numFmtId="38" fontId="5" fillId="3" borderId="0" xfId="0" applyNumberFormat="1" applyFont="1" applyFill="1"/>
    <xf numFmtId="49" fontId="3" fillId="4" borderId="8" xfId="3" applyNumberFormat="1" applyFill="1" applyBorder="1" applyAlignment="1">
      <alignment horizontal="left"/>
    </xf>
    <xf numFmtId="164" fontId="3" fillId="4" borderId="9" xfId="1" applyNumberFormat="1" applyFont="1" applyFill="1" applyBorder="1"/>
    <xf numFmtId="38" fontId="3" fillId="4" borderId="10" xfId="3" applyNumberFormat="1" applyFill="1" applyBorder="1"/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49" fontId="5" fillId="3" borderId="0" xfId="0" applyNumberFormat="1" applyFont="1" applyFill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5" fillId="0" borderId="0" xfId="0" applyNumberFormat="1" applyFont="1" applyFill="1"/>
    <xf numFmtId="38" fontId="5" fillId="0" borderId="0" xfId="0" applyNumberFormat="1" applyFont="1" applyFill="1"/>
    <xf numFmtId="0" fontId="5" fillId="0" borderId="0" xfId="0" applyFont="1" applyFill="1"/>
    <xf numFmtId="43" fontId="5" fillId="0" borderId="0" xfId="1" applyFont="1" applyFill="1"/>
    <xf numFmtId="10" fontId="5" fillId="0" borderId="0" xfId="2" applyNumberFormat="1" applyFont="1" applyFill="1"/>
    <xf numFmtId="49" fontId="4" fillId="3" borderId="11" xfId="0" applyNumberFormat="1" applyFont="1" applyFill="1" applyBorder="1"/>
    <xf numFmtId="0" fontId="4" fillId="3" borderId="11" xfId="0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49" fontId="7" fillId="4" borderId="12" xfId="3" applyNumberFormat="1" applyFont="1" applyFill="1" applyBorder="1" applyAlignment="1">
      <alignment horizontal="center"/>
    </xf>
    <xf numFmtId="0" fontId="11" fillId="4" borderId="13" xfId="3" applyNumberFormat="1" applyFont="1" applyFill="1" applyBorder="1" applyAlignment="1">
      <alignment horizontal="center"/>
    </xf>
    <xf numFmtId="49" fontId="11" fillId="4" borderId="14" xfId="3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16" xfId="0" applyNumberFormat="1" applyFont="1" applyFill="1" applyBorder="1" applyAlignment="1">
      <alignment horizontal="right"/>
    </xf>
    <xf numFmtId="49" fontId="6" fillId="3" borderId="1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16" xfId="0" applyNumberFormat="1" applyFont="1" applyFill="1" applyBorder="1" applyAlignment="1">
      <alignment horizontal="right"/>
    </xf>
    <xf numFmtId="49" fontId="12" fillId="5" borderId="15" xfId="0" applyNumberFormat="1" applyFont="1" applyFill="1" applyBorder="1" applyAlignment="1">
      <alignment horizontal="left"/>
    </xf>
    <xf numFmtId="38" fontId="12" fillId="5" borderId="6" xfId="0" applyNumberFormat="1" applyFont="1" applyFill="1" applyBorder="1" applyAlignment="1">
      <alignment horizontal="right"/>
    </xf>
    <xf numFmtId="38" fontId="12" fillId="5" borderId="16" xfId="0" applyNumberFormat="1" applyFont="1" applyFill="1" applyBorder="1" applyAlignment="1">
      <alignment horizontal="right"/>
    </xf>
    <xf numFmtId="49" fontId="4" fillId="3" borderId="15" xfId="0" applyNumberFormat="1" applyFont="1" applyFill="1" applyBorder="1" applyAlignment="1">
      <alignment horizontal="left" wrapText="1"/>
    </xf>
    <xf numFmtId="37" fontId="4" fillId="3" borderId="6" xfId="0" applyNumberFormat="1" applyFont="1" applyFill="1" applyBorder="1" applyAlignment="1">
      <alignment horizontal="right"/>
    </xf>
    <xf numFmtId="37" fontId="4" fillId="3" borderId="16" xfId="0" applyNumberFormat="1" applyFont="1" applyFill="1" applyBorder="1" applyAlignment="1">
      <alignment horizontal="right"/>
    </xf>
    <xf numFmtId="37" fontId="6" fillId="3" borderId="6" xfId="0" applyNumberFormat="1" applyFont="1" applyFill="1" applyBorder="1" applyAlignment="1">
      <alignment horizontal="right"/>
    </xf>
    <xf numFmtId="37" fontId="6" fillId="3" borderId="16" xfId="0" applyNumberFormat="1" applyFont="1" applyFill="1" applyBorder="1" applyAlignment="1">
      <alignment horizontal="right"/>
    </xf>
    <xf numFmtId="49" fontId="6" fillId="4" borderId="15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16" xfId="0" applyNumberFormat="1" applyFont="1" applyFill="1" applyBorder="1" applyAlignment="1">
      <alignment horizontal="right"/>
    </xf>
    <xf numFmtId="38" fontId="5" fillId="6" borderId="0" xfId="0" applyNumberFormat="1" applyFont="1" applyFill="1"/>
    <xf numFmtId="49" fontId="12" fillId="7" borderId="17" xfId="0" applyNumberFormat="1" applyFont="1" applyFill="1" applyBorder="1" applyAlignment="1">
      <alignment horizontal="left"/>
    </xf>
    <xf numFmtId="38" fontId="12" fillId="7" borderId="18" xfId="0" applyNumberFormat="1" applyFont="1" applyFill="1" applyBorder="1" applyAlignment="1">
      <alignment horizontal="right"/>
    </xf>
    <xf numFmtId="38" fontId="12" fillId="7" borderId="19" xfId="0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49" fontId="6" fillId="3" borderId="0" xfId="0" applyNumberFormat="1" applyFont="1" applyFill="1"/>
    <xf numFmtId="49" fontId="6" fillId="4" borderId="0" xfId="0" applyNumberFormat="1" applyFont="1" applyFill="1" applyAlignment="1">
      <alignment horizontal="left"/>
    </xf>
    <xf numFmtId="165" fontId="6" fillId="4" borderId="0" xfId="0" applyNumberFormat="1" applyFont="1" applyFill="1" applyAlignment="1">
      <alignment horizontal="right"/>
    </xf>
  </cellXfs>
  <cellStyles count="4">
    <cellStyle name="Millares" xfId="1" builtinId="3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0</xdr:row>
      <xdr:rowOff>38100</xdr:rowOff>
    </xdr:from>
    <xdr:to>
      <xdr:col>1</xdr:col>
      <xdr:colOff>3943350</xdr:colOff>
      <xdr:row>0</xdr:row>
      <xdr:rowOff>619125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665A15F-553E-4157-9C8A-2B7F1C74A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47625</xdr:rowOff>
    </xdr:from>
    <xdr:to>
      <xdr:col>2</xdr:col>
      <xdr:colOff>0</xdr:colOff>
      <xdr:row>0</xdr:row>
      <xdr:rowOff>590550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D347A86-1B5F-4B71-807D-1BCA3530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7625"/>
          <a:ext cx="2314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sqref="A1:IV65536"/>
    </sheetView>
  </sheetViews>
  <sheetFormatPr baseColWidth="10" defaultColWidth="6.42578125" defaultRowHeight="0" customHeight="1" zeroHeight="1" x14ac:dyDescent="0.2"/>
  <cols>
    <col min="1" max="1" width="1.7109375" style="39" customWidth="1"/>
    <col min="2" max="2" width="60.7109375" style="39" customWidth="1"/>
    <col min="3" max="4" width="14.5703125" style="33" customWidth="1"/>
    <col min="5" max="5" width="11.42578125" style="2" customWidth="1"/>
    <col min="6" max="6" width="11.42578125" style="3" customWidth="1"/>
    <col min="7" max="7" width="11.42578125" style="4" customWidth="1"/>
    <col min="8" max="251" width="11.42578125" style="2" customWidth="1"/>
    <col min="252" max="16384" width="6.42578125" style="2"/>
  </cols>
  <sheetData>
    <row r="1" spans="1:8" ht="52.5" customHeight="1" x14ac:dyDescent="0.2">
      <c r="A1" s="1"/>
      <c r="B1" s="1"/>
      <c r="C1" s="1"/>
      <c r="D1" s="1"/>
    </row>
    <row r="2" spans="1:8" ht="12.75" x14ac:dyDescent="0.2">
      <c r="A2" s="5" t="s">
        <v>0</v>
      </c>
      <c r="B2" s="5"/>
      <c r="C2" s="5"/>
      <c r="D2" s="5"/>
    </row>
    <row r="3" spans="1:8" ht="12.75" customHeight="1" x14ac:dyDescent="0.2">
      <c r="A3" s="5" t="s">
        <v>1</v>
      </c>
      <c r="B3" s="5"/>
      <c r="C3" s="5"/>
      <c r="D3" s="5"/>
    </row>
    <row r="4" spans="1:8" ht="15" customHeight="1" x14ac:dyDescent="0.2">
      <c r="A4" s="6" t="s">
        <v>2</v>
      </c>
      <c r="B4" s="6"/>
      <c r="C4" s="6"/>
      <c r="D4" s="6"/>
      <c r="H4" s="4"/>
    </row>
    <row r="5" spans="1:8" ht="12.75" x14ac:dyDescent="0.2">
      <c r="A5" s="7"/>
      <c r="B5" s="8"/>
      <c r="C5" s="8"/>
      <c r="D5" s="8"/>
      <c r="H5" s="4"/>
    </row>
    <row r="6" spans="1:8" ht="15" customHeight="1" x14ac:dyDescent="0.25">
      <c r="A6" s="7"/>
      <c r="B6" s="9" t="s">
        <v>3</v>
      </c>
      <c r="C6" s="10">
        <v>2019</v>
      </c>
      <c r="D6" s="11">
        <v>2018</v>
      </c>
      <c r="H6" s="4"/>
    </row>
    <row r="7" spans="1:8" ht="8.25" customHeight="1" x14ac:dyDescent="0.25">
      <c r="A7" s="7"/>
      <c r="B7" s="12"/>
      <c r="C7" s="13"/>
      <c r="D7" s="14"/>
      <c r="H7" s="4"/>
    </row>
    <row r="8" spans="1:8" ht="15" customHeight="1" x14ac:dyDescent="0.25">
      <c r="A8" s="7"/>
      <c r="B8" s="15" t="s">
        <v>4</v>
      </c>
      <c r="C8" s="13"/>
      <c r="D8" s="14"/>
      <c r="H8" s="4"/>
    </row>
    <row r="9" spans="1:8" ht="15" customHeight="1" x14ac:dyDescent="0.25">
      <c r="A9" s="7"/>
      <c r="B9" s="16" t="s">
        <v>5</v>
      </c>
      <c r="C9" s="13"/>
      <c r="D9" s="14"/>
      <c r="H9" s="4"/>
    </row>
    <row r="10" spans="1:8" ht="15" customHeight="1" x14ac:dyDescent="0.25">
      <c r="A10" s="7"/>
      <c r="B10" s="16" t="s">
        <v>6</v>
      </c>
      <c r="C10" s="17">
        <v>5601145</v>
      </c>
      <c r="D10" s="18">
        <v>6554433</v>
      </c>
      <c r="E10" s="19"/>
      <c r="H10" s="4"/>
    </row>
    <row r="11" spans="1:8" ht="15" customHeight="1" x14ac:dyDescent="0.25">
      <c r="A11" s="7"/>
      <c r="B11" s="16" t="s">
        <v>7</v>
      </c>
      <c r="C11" s="17">
        <v>25108744</v>
      </c>
      <c r="D11" s="18">
        <v>24291644</v>
      </c>
      <c r="E11" s="19"/>
      <c r="H11" s="4"/>
    </row>
    <row r="12" spans="1:8" ht="15" customHeight="1" x14ac:dyDescent="0.25">
      <c r="A12" s="7"/>
      <c r="B12" s="16" t="s">
        <v>8</v>
      </c>
      <c r="C12" s="17">
        <v>2351888</v>
      </c>
      <c r="D12" s="18">
        <v>2612728</v>
      </c>
      <c r="E12" s="19"/>
      <c r="H12" s="4"/>
    </row>
    <row r="13" spans="1:8" ht="15" customHeight="1" x14ac:dyDescent="0.25">
      <c r="A13" s="7"/>
      <c r="B13" s="16" t="s">
        <v>9</v>
      </c>
      <c r="C13" s="17">
        <v>160907</v>
      </c>
      <c r="D13" s="18">
        <v>36421</v>
      </c>
      <c r="E13" s="19"/>
      <c r="H13" s="4"/>
    </row>
    <row r="14" spans="1:8" ht="15" customHeight="1" x14ac:dyDescent="0.25">
      <c r="A14" s="7"/>
      <c r="B14" s="20" t="s">
        <v>10</v>
      </c>
      <c r="C14" s="21">
        <f>SUM(C10:C13)</f>
        <v>33222684</v>
      </c>
      <c r="D14" s="22">
        <f>SUM(D10:D13)</f>
        <v>33495226</v>
      </c>
      <c r="E14" s="19"/>
      <c r="H14" s="4"/>
    </row>
    <row r="15" spans="1:8" ht="8.25" customHeight="1" x14ac:dyDescent="0.25">
      <c r="A15" s="7"/>
      <c r="B15" s="12"/>
      <c r="C15" s="23"/>
      <c r="D15" s="14"/>
      <c r="E15" s="19"/>
      <c r="H15" s="4"/>
    </row>
    <row r="16" spans="1:8" ht="15" customHeight="1" x14ac:dyDescent="0.25">
      <c r="A16" s="7"/>
      <c r="B16" s="16" t="s">
        <v>11</v>
      </c>
      <c r="C16" s="23"/>
      <c r="D16" s="14"/>
      <c r="E16" s="19"/>
      <c r="H16" s="4"/>
    </row>
    <row r="17" spans="1:8" ht="12.75" customHeight="1" x14ac:dyDescent="0.2">
      <c r="A17" s="7"/>
      <c r="B17" s="16" t="s">
        <v>12</v>
      </c>
      <c r="C17" s="24">
        <v>3157</v>
      </c>
      <c r="D17" s="25">
        <v>3424</v>
      </c>
      <c r="E17" s="19"/>
      <c r="H17" s="4"/>
    </row>
    <row r="18" spans="1:8" ht="12.75" customHeight="1" x14ac:dyDescent="0.2">
      <c r="A18" s="7"/>
      <c r="B18" s="16" t="s">
        <v>13</v>
      </c>
      <c r="C18" s="24">
        <v>1053201</v>
      </c>
      <c r="D18" s="25">
        <v>1479382</v>
      </c>
      <c r="E18" s="19"/>
      <c r="H18" s="4"/>
    </row>
    <row r="19" spans="1:8" ht="12.75" customHeight="1" x14ac:dyDescent="0.2">
      <c r="A19" s="7"/>
      <c r="B19" s="16" t="s">
        <v>14</v>
      </c>
      <c r="C19" s="24">
        <v>2493037</v>
      </c>
      <c r="D19" s="25">
        <v>1746447</v>
      </c>
      <c r="E19" s="19"/>
      <c r="H19" s="4"/>
    </row>
    <row r="20" spans="1:8" ht="12.75" customHeight="1" x14ac:dyDescent="0.2">
      <c r="A20" s="7"/>
      <c r="B20" s="16" t="s">
        <v>15</v>
      </c>
      <c r="C20" s="24">
        <v>1331978</v>
      </c>
      <c r="D20" s="25">
        <v>1451327</v>
      </c>
      <c r="E20" s="19"/>
      <c r="H20" s="4"/>
    </row>
    <row r="21" spans="1:8" ht="15" customHeight="1" x14ac:dyDescent="0.25">
      <c r="A21" s="7"/>
      <c r="B21" s="20" t="s">
        <v>16</v>
      </c>
      <c r="C21" s="21">
        <f>SUM(C17:C20)</f>
        <v>4881373</v>
      </c>
      <c r="D21" s="22">
        <f>SUM(D17:D20)</f>
        <v>4680580</v>
      </c>
      <c r="E21" s="19"/>
      <c r="H21" s="4"/>
    </row>
    <row r="22" spans="1:8" ht="15" customHeight="1" x14ac:dyDescent="0.25">
      <c r="A22" s="7"/>
      <c r="B22" s="26" t="s">
        <v>17</v>
      </c>
      <c r="C22" s="27">
        <f>C14+C21</f>
        <v>38104057</v>
      </c>
      <c r="D22" s="28">
        <f>D14+D21</f>
        <v>38175806</v>
      </c>
      <c r="E22" s="19"/>
      <c r="H22" s="4"/>
    </row>
    <row r="23" spans="1:8" ht="8.25" customHeight="1" x14ac:dyDescent="0.25">
      <c r="A23" s="7"/>
      <c r="B23" s="12"/>
      <c r="C23" s="23"/>
      <c r="D23" s="14"/>
      <c r="E23" s="19"/>
      <c r="H23" s="4"/>
    </row>
    <row r="24" spans="1:8" ht="15" customHeight="1" x14ac:dyDescent="0.25">
      <c r="A24" s="7"/>
      <c r="B24" s="12" t="s">
        <v>18</v>
      </c>
      <c r="C24" s="23"/>
      <c r="D24" s="14"/>
      <c r="E24" s="19"/>
      <c r="H24" s="4"/>
    </row>
    <row r="25" spans="1:8" ht="8.25" customHeight="1" x14ac:dyDescent="0.25">
      <c r="A25" s="7"/>
      <c r="B25" s="12"/>
      <c r="C25" s="23"/>
      <c r="D25" s="14"/>
      <c r="E25" s="19"/>
      <c r="H25" s="4"/>
    </row>
    <row r="26" spans="1:8" ht="15" customHeight="1" x14ac:dyDescent="0.25">
      <c r="A26" s="7"/>
      <c r="B26" s="16" t="s">
        <v>19</v>
      </c>
      <c r="C26" s="23"/>
      <c r="D26" s="14"/>
      <c r="E26" s="19"/>
      <c r="H26" s="4"/>
    </row>
    <row r="27" spans="1:8" ht="12.75" customHeight="1" x14ac:dyDescent="0.2">
      <c r="A27" s="7"/>
      <c r="B27" s="16" t="s">
        <v>20</v>
      </c>
      <c r="C27" s="24">
        <v>4095388</v>
      </c>
      <c r="D27" s="29">
        <v>3499537</v>
      </c>
      <c r="E27" s="19"/>
      <c r="H27" s="4"/>
    </row>
    <row r="28" spans="1:8" ht="12.75" customHeight="1" x14ac:dyDescent="0.2">
      <c r="A28" s="7"/>
      <c r="B28" s="16" t="s">
        <v>21</v>
      </c>
      <c r="C28" s="24">
        <v>6426518</v>
      </c>
      <c r="D28" s="29">
        <v>6902952</v>
      </c>
      <c r="E28" s="19"/>
      <c r="H28" s="4"/>
    </row>
    <row r="29" spans="1:8" ht="15" customHeight="1" x14ac:dyDescent="0.25">
      <c r="A29" s="7"/>
      <c r="B29" s="20" t="s">
        <v>22</v>
      </c>
      <c r="C29" s="21">
        <f>SUM(C27:C28)</f>
        <v>10521906</v>
      </c>
      <c r="D29" s="22">
        <f>SUM(D27:D28)</f>
        <v>10402489</v>
      </c>
      <c r="E29" s="19"/>
      <c r="H29" s="4"/>
    </row>
    <row r="30" spans="1:8" ht="8.25" customHeight="1" x14ac:dyDescent="0.25">
      <c r="A30" s="7"/>
      <c r="B30" s="12"/>
      <c r="C30" s="23"/>
      <c r="D30" s="14"/>
      <c r="E30" s="19"/>
    </row>
    <row r="31" spans="1:8" ht="15" customHeight="1" x14ac:dyDescent="0.25">
      <c r="A31" s="7"/>
      <c r="B31" s="16" t="s">
        <v>23</v>
      </c>
      <c r="C31" s="23"/>
      <c r="D31" s="14"/>
      <c r="E31" s="19"/>
    </row>
    <row r="32" spans="1:8" ht="12.75" customHeight="1" x14ac:dyDescent="0.2">
      <c r="A32" s="7"/>
      <c r="B32" s="16" t="s">
        <v>24</v>
      </c>
      <c r="C32" s="24">
        <v>3793949</v>
      </c>
      <c r="D32" s="29">
        <v>3770953</v>
      </c>
      <c r="E32" s="19"/>
    </row>
    <row r="33" spans="1:5" ht="15" customHeight="1" x14ac:dyDescent="0.25">
      <c r="A33" s="7"/>
      <c r="B33" s="20" t="s">
        <v>25</v>
      </c>
      <c r="C33" s="21">
        <f>SUM(C32)</f>
        <v>3793949</v>
      </c>
      <c r="D33" s="22">
        <f>SUM(D32)</f>
        <v>3770953</v>
      </c>
      <c r="E33" s="19"/>
    </row>
    <row r="34" spans="1:5" ht="15" customHeight="1" x14ac:dyDescent="0.25">
      <c r="A34" s="7"/>
      <c r="B34" s="26" t="s">
        <v>26</v>
      </c>
      <c r="C34" s="27">
        <f>C29+C33</f>
        <v>14315855</v>
      </c>
      <c r="D34" s="28">
        <f>D29+D33</f>
        <v>14173442</v>
      </c>
      <c r="E34" s="19"/>
    </row>
    <row r="35" spans="1:5" ht="8.25" customHeight="1" x14ac:dyDescent="0.25">
      <c r="A35" s="7"/>
      <c r="B35" s="12"/>
      <c r="C35" s="23"/>
      <c r="D35" s="14"/>
      <c r="E35" s="19"/>
    </row>
    <row r="36" spans="1:5" ht="15" customHeight="1" x14ac:dyDescent="0.25">
      <c r="A36" s="7"/>
      <c r="B36" s="16" t="s">
        <v>27</v>
      </c>
      <c r="C36" s="23"/>
      <c r="D36" s="14"/>
      <c r="E36" s="19"/>
    </row>
    <row r="37" spans="1:5" ht="12.75" customHeight="1" x14ac:dyDescent="0.2">
      <c r="A37" s="7"/>
      <c r="B37" s="16" t="s">
        <v>28</v>
      </c>
      <c r="C37" s="24">
        <v>10000000</v>
      </c>
      <c r="D37" s="29">
        <v>10000000</v>
      </c>
      <c r="E37" s="19"/>
    </row>
    <row r="38" spans="1:5" ht="12.75" customHeight="1" x14ac:dyDescent="0.2">
      <c r="A38" s="7"/>
      <c r="B38" s="16" t="s">
        <v>29</v>
      </c>
      <c r="C38" s="24">
        <v>2000000</v>
      </c>
      <c r="D38" s="29">
        <v>2000000</v>
      </c>
      <c r="E38" s="19"/>
    </row>
    <row r="39" spans="1:5" ht="12.75" customHeight="1" x14ac:dyDescent="0.2">
      <c r="A39" s="7"/>
      <c r="B39" s="16" t="s">
        <v>30</v>
      </c>
      <c r="C39" s="24">
        <v>-8559</v>
      </c>
      <c r="D39" s="29">
        <v>-11582</v>
      </c>
      <c r="E39" s="19"/>
    </row>
    <row r="40" spans="1:5" ht="12.75" customHeight="1" x14ac:dyDescent="0.2">
      <c r="A40" s="7"/>
      <c r="B40" s="16" t="s">
        <v>31</v>
      </c>
      <c r="C40" s="24">
        <v>11796761</v>
      </c>
      <c r="D40" s="29">
        <v>12013946</v>
      </c>
      <c r="E40" s="19"/>
    </row>
    <row r="41" spans="1:5" ht="12.75" customHeight="1" x14ac:dyDescent="0.2">
      <c r="A41" s="7"/>
      <c r="B41" s="16" t="s">
        <v>32</v>
      </c>
      <c r="C41" s="24">
        <f>SUM(C37:C40)</f>
        <v>23788202</v>
      </c>
      <c r="D41" s="29">
        <f>SUM(D37:D40)</f>
        <v>24002364</v>
      </c>
      <c r="E41" s="19"/>
    </row>
    <row r="42" spans="1:5" ht="15" customHeight="1" x14ac:dyDescent="0.25">
      <c r="A42" s="7"/>
      <c r="B42" s="26" t="s">
        <v>33</v>
      </c>
      <c r="C42" s="27">
        <f>C34+C41</f>
        <v>38104057</v>
      </c>
      <c r="D42" s="28">
        <f>+D34+D41</f>
        <v>38175806</v>
      </c>
      <c r="E42" s="19"/>
    </row>
    <row r="43" spans="1:5" ht="8.25" customHeight="1" x14ac:dyDescent="0.25">
      <c r="A43" s="7"/>
      <c r="B43" s="30"/>
      <c r="C43" s="31"/>
      <c r="D43" s="32"/>
      <c r="E43" s="33"/>
    </row>
    <row r="44" spans="1:5" ht="15" customHeight="1" x14ac:dyDescent="0.25">
      <c r="A44" s="7"/>
      <c r="B44" s="20" t="s">
        <v>34</v>
      </c>
      <c r="C44" s="21">
        <v>465328</v>
      </c>
      <c r="D44" s="22">
        <v>4155046</v>
      </c>
      <c r="E44" s="19"/>
    </row>
    <row r="45" spans="1:5" ht="8.25" customHeight="1" x14ac:dyDescent="0.25">
      <c r="A45" s="7"/>
      <c r="B45" s="30"/>
      <c r="C45" s="31"/>
      <c r="D45" s="32"/>
      <c r="E45" s="33"/>
    </row>
    <row r="46" spans="1:5" ht="15" customHeight="1" x14ac:dyDescent="0.25">
      <c r="A46" s="7"/>
      <c r="B46" s="34" t="s">
        <v>35</v>
      </c>
      <c r="C46" s="35">
        <v>2090920</v>
      </c>
      <c r="D46" s="36">
        <v>3433420</v>
      </c>
      <c r="E46" s="19"/>
    </row>
    <row r="47" spans="1:5" ht="12.75" x14ac:dyDescent="0.2">
      <c r="A47" s="7"/>
      <c r="B47" s="37"/>
      <c r="C47" s="38"/>
      <c r="D47" s="38"/>
    </row>
    <row r="48" spans="1:5" ht="12.75" x14ac:dyDescent="0.2">
      <c r="A48" s="7"/>
      <c r="B48" s="37"/>
      <c r="C48" s="38"/>
      <c r="D48" s="38"/>
    </row>
    <row r="49" spans="1:7" ht="12.75" x14ac:dyDescent="0.2">
      <c r="A49" s="7"/>
      <c r="B49" s="37"/>
      <c r="C49" s="38"/>
      <c r="D49" s="38"/>
    </row>
    <row r="50" spans="1:7" ht="12.75" x14ac:dyDescent="0.2">
      <c r="A50" s="7"/>
      <c r="B50" s="37"/>
      <c r="C50" s="38"/>
      <c r="D50" s="38"/>
    </row>
    <row r="51" spans="1:7" ht="11.25" x14ac:dyDescent="0.2"/>
    <row r="52" spans="1:7" ht="11.25" x14ac:dyDescent="0.2"/>
    <row r="53" spans="1:7" ht="11.25" x14ac:dyDescent="0.2"/>
    <row r="54" spans="1:7" ht="12" x14ac:dyDescent="0.2">
      <c r="A54" s="40"/>
      <c r="B54" s="41"/>
      <c r="C54" s="42"/>
      <c r="D54" s="42"/>
    </row>
    <row r="55" spans="1:7" s="45" customFormat="1" ht="11.25" x14ac:dyDescent="0.2">
      <c r="A55" s="43"/>
      <c r="B55" s="43"/>
      <c r="C55" s="44"/>
      <c r="D55" s="44"/>
      <c r="F55" s="46"/>
      <c r="G55" s="47"/>
    </row>
    <row r="56" spans="1:7" ht="12.75" x14ac:dyDescent="0.2">
      <c r="A56" s="7"/>
      <c r="B56" s="48"/>
      <c r="C56" s="49"/>
      <c r="D56" s="49"/>
    </row>
    <row r="57" spans="1:7" ht="12" x14ac:dyDescent="0.2">
      <c r="A57" s="40"/>
      <c r="B57" s="50" t="s">
        <v>36</v>
      </c>
      <c r="C57" s="51" t="s">
        <v>37</v>
      </c>
      <c r="D57" s="51"/>
    </row>
    <row r="58" spans="1:7" ht="12" x14ac:dyDescent="0.2">
      <c r="A58" s="40"/>
      <c r="B58" s="52" t="s">
        <v>38</v>
      </c>
      <c r="C58" s="53" t="s">
        <v>39</v>
      </c>
      <c r="D58" s="53"/>
    </row>
    <row r="59" spans="1:7" ht="11.25" hidden="1" x14ac:dyDescent="0.2"/>
    <row r="60" spans="1:7" ht="11.25" hidden="1" x14ac:dyDescent="0.2"/>
  </sheetData>
  <sheetProtection algorithmName="SHA-512" hashValue="YxgxiiC9K1NIkysF6DOWS8qwBgxs7cMui0QVk9lwm9nFyeBdynZkYxSqTnP+h3gbSXubfgLl8Q2+xsdGU5R5Rw==" saltValue="N/KFtlTgK8WxsKSns9xHuw==" spinCount="100000" sheet="1" objects="1" scenarios="1" selectLockedCells="1" selectUnlockedCells="1"/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sqref="A1:IV65536"/>
    </sheetView>
  </sheetViews>
  <sheetFormatPr baseColWidth="10" defaultColWidth="5.28515625" defaultRowHeight="0" customHeight="1" zeroHeight="1" x14ac:dyDescent="0.2"/>
  <cols>
    <col min="1" max="1" width="1.7109375" style="39" customWidth="1"/>
    <col min="2" max="2" width="72.7109375" style="39" customWidth="1"/>
    <col min="3" max="4" width="14.5703125" style="33" customWidth="1"/>
    <col min="5" max="255" width="11.42578125" style="2" customWidth="1"/>
    <col min="256" max="16384" width="5.28515625" style="2"/>
  </cols>
  <sheetData>
    <row r="1" spans="1:5" ht="52.5" customHeight="1" x14ac:dyDescent="0.2">
      <c r="A1" s="1"/>
      <c r="B1" s="1"/>
      <c r="C1" s="1"/>
      <c r="D1" s="1"/>
      <c r="E1" s="2" t="s">
        <v>40</v>
      </c>
    </row>
    <row r="2" spans="1:5" ht="12.75" x14ac:dyDescent="0.2">
      <c r="A2" s="5" t="s">
        <v>0</v>
      </c>
      <c r="B2" s="5"/>
      <c r="C2" s="5"/>
      <c r="D2" s="5"/>
    </row>
    <row r="3" spans="1:5" ht="12.75" customHeight="1" x14ac:dyDescent="0.2">
      <c r="A3" s="5" t="s">
        <v>41</v>
      </c>
      <c r="B3" s="5"/>
      <c r="C3" s="5"/>
      <c r="D3" s="5"/>
    </row>
    <row r="4" spans="1:5" ht="15" customHeight="1" x14ac:dyDescent="0.2">
      <c r="A4" s="6" t="s">
        <v>2</v>
      </c>
      <c r="B4" s="6"/>
      <c r="C4" s="6"/>
      <c r="D4" s="6"/>
    </row>
    <row r="5" spans="1:5" ht="13.5" thickBot="1" x14ac:dyDescent="0.25">
      <c r="A5" s="7"/>
      <c r="B5" s="8"/>
      <c r="C5" s="8"/>
      <c r="D5" s="8"/>
    </row>
    <row r="6" spans="1:5" ht="15" customHeight="1" x14ac:dyDescent="0.2">
      <c r="A6" s="7"/>
      <c r="B6" s="54" t="s">
        <v>3</v>
      </c>
      <c r="C6" s="55">
        <v>2019</v>
      </c>
      <c r="D6" s="56">
        <v>2018</v>
      </c>
    </row>
    <row r="7" spans="1:5" ht="12.75" x14ac:dyDescent="0.2">
      <c r="A7" s="7"/>
      <c r="B7" s="57"/>
      <c r="C7" s="58"/>
      <c r="D7" s="59"/>
    </row>
    <row r="8" spans="1:5" ht="12.75" x14ac:dyDescent="0.2">
      <c r="A8" s="7"/>
      <c r="B8" s="60" t="s">
        <v>42</v>
      </c>
      <c r="C8" s="61"/>
      <c r="D8" s="62"/>
    </row>
    <row r="9" spans="1:5" ht="12.75" x14ac:dyDescent="0.2">
      <c r="A9" s="7"/>
      <c r="B9" s="57" t="s">
        <v>43</v>
      </c>
      <c r="C9" s="58">
        <v>57198918</v>
      </c>
      <c r="D9" s="59">
        <v>55537508</v>
      </c>
    </row>
    <row r="10" spans="1:5" ht="12.75" x14ac:dyDescent="0.2">
      <c r="A10" s="7"/>
      <c r="B10" s="60" t="s">
        <v>44</v>
      </c>
      <c r="C10" s="61">
        <f>SUM(C9)</f>
        <v>57198918</v>
      </c>
      <c r="D10" s="62">
        <f>SUM(D9)</f>
        <v>55537508</v>
      </c>
    </row>
    <row r="11" spans="1:5" ht="8.25" customHeight="1" x14ac:dyDescent="0.2">
      <c r="A11" s="7"/>
      <c r="B11" s="57"/>
      <c r="C11" s="58"/>
      <c r="D11" s="59"/>
    </row>
    <row r="12" spans="1:5" ht="12.75" x14ac:dyDescent="0.2">
      <c r="A12" s="7"/>
      <c r="B12" s="60" t="s">
        <v>45</v>
      </c>
      <c r="C12" s="61"/>
      <c r="D12" s="62"/>
    </row>
    <row r="13" spans="1:5" ht="12.75" x14ac:dyDescent="0.2">
      <c r="A13" s="7"/>
      <c r="B13" s="57" t="s">
        <v>46</v>
      </c>
      <c r="C13" s="58">
        <v>25581416</v>
      </c>
      <c r="D13" s="59">
        <v>21579935</v>
      </c>
    </row>
    <row r="14" spans="1:5" ht="12.75" x14ac:dyDescent="0.2">
      <c r="A14" s="7"/>
      <c r="B14" s="57" t="s">
        <v>47</v>
      </c>
      <c r="C14" s="58">
        <v>1032795</v>
      </c>
      <c r="D14" s="59">
        <v>1016711</v>
      </c>
    </row>
    <row r="15" spans="1:5" ht="12.75" x14ac:dyDescent="0.2">
      <c r="A15" s="7"/>
      <c r="B15" s="57" t="s">
        <v>48</v>
      </c>
      <c r="C15" s="58">
        <v>1697654</v>
      </c>
      <c r="D15" s="59">
        <v>1586791</v>
      </c>
    </row>
    <row r="16" spans="1:5" ht="12.75" x14ac:dyDescent="0.2">
      <c r="A16" s="7"/>
      <c r="B16" s="60" t="s">
        <v>44</v>
      </c>
      <c r="C16" s="61">
        <f>SUM(C13:C15)</f>
        <v>28311865</v>
      </c>
      <c r="D16" s="62">
        <f>SUM(D13:D15)</f>
        <v>24183437</v>
      </c>
    </row>
    <row r="17" spans="1:4" ht="8.25" customHeight="1" x14ac:dyDescent="0.2">
      <c r="A17" s="7"/>
      <c r="B17" s="57"/>
      <c r="C17" s="58"/>
      <c r="D17" s="59"/>
    </row>
    <row r="18" spans="1:4" ht="12.75" x14ac:dyDescent="0.2">
      <c r="A18" s="7"/>
      <c r="B18" s="63" t="s">
        <v>49</v>
      </c>
      <c r="C18" s="64">
        <f>C10-C16</f>
        <v>28887053</v>
      </c>
      <c r="D18" s="65">
        <f>D10-D16</f>
        <v>31354071</v>
      </c>
    </row>
    <row r="19" spans="1:4" ht="8.25" customHeight="1" x14ac:dyDescent="0.2">
      <c r="A19" s="7"/>
      <c r="B19" s="57"/>
      <c r="C19" s="58"/>
      <c r="D19" s="59"/>
    </row>
    <row r="20" spans="1:4" ht="12.75" x14ac:dyDescent="0.2">
      <c r="A20" s="7"/>
      <c r="B20" s="60" t="s">
        <v>50</v>
      </c>
      <c r="C20" s="61"/>
      <c r="D20" s="62"/>
    </row>
    <row r="21" spans="1:4" ht="12.75" x14ac:dyDescent="0.2">
      <c r="A21" s="7"/>
      <c r="B21" s="57" t="s">
        <v>51</v>
      </c>
      <c r="C21" s="58">
        <v>11052894</v>
      </c>
      <c r="D21" s="59">
        <v>11040160</v>
      </c>
    </row>
    <row r="22" spans="1:4" ht="12.75" x14ac:dyDescent="0.2">
      <c r="A22" s="7"/>
      <c r="B22" s="57" t="s">
        <v>52</v>
      </c>
      <c r="C22" s="58">
        <v>1046329</v>
      </c>
      <c r="D22" s="59">
        <v>680367</v>
      </c>
    </row>
    <row r="23" spans="1:4" ht="27" customHeight="1" x14ac:dyDescent="0.2">
      <c r="A23" s="7"/>
      <c r="B23" s="66" t="s">
        <v>53</v>
      </c>
      <c r="C23" s="58">
        <v>13684</v>
      </c>
      <c r="D23" s="59">
        <v>12981</v>
      </c>
    </row>
    <row r="24" spans="1:4" ht="12.75" x14ac:dyDescent="0.2">
      <c r="A24" s="7"/>
      <c r="B24" s="60" t="s">
        <v>44</v>
      </c>
      <c r="C24" s="61">
        <f>SUM(C21:C23)</f>
        <v>12112907</v>
      </c>
      <c r="D24" s="62">
        <f>SUM(D21:D23)</f>
        <v>11733508</v>
      </c>
    </row>
    <row r="25" spans="1:4" ht="8.25" customHeight="1" x14ac:dyDescent="0.2">
      <c r="A25" s="7"/>
      <c r="B25" s="57"/>
      <c r="C25" s="58"/>
      <c r="D25" s="59"/>
    </row>
    <row r="26" spans="1:4" ht="12.75" x14ac:dyDescent="0.2">
      <c r="A26" s="7"/>
      <c r="B26" s="60" t="s">
        <v>54</v>
      </c>
      <c r="C26" s="61"/>
      <c r="D26" s="62"/>
    </row>
    <row r="27" spans="1:4" ht="12.75" x14ac:dyDescent="0.2">
      <c r="A27" s="7"/>
      <c r="B27" s="57" t="s">
        <v>55</v>
      </c>
      <c r="C27" s="58">
        <v>716</v>
      </c>
      <c r="D27" s="59">
        <v>1199</v>
      </c>
    </row>
    <row r="28" spans="1:4" ht="12.75" x14ac:dyDescent="0.2">
      <c r="A28" s="7"/>
      <c r="B28" s="57" t="s">
        <v>56</v>
      </c>
      <c r="C28" s="67">
        <v>-1052671</v>
      </c>
      <c r="D28" s="68">
        <v>-1023414</v>
      </c>
    </row>
    <row r="29" spans="1:4" ht="12.75" x14ac:dyDescent="0.2">
      <c r="A29" s="7"/>
      <c r="B29" s="60" t="s">
        <v>44</v>
      </c>
      <c r="C29" s="69">
        <f>SUM(C27:C28)</f>
        <v>-1051955</v>
      </c>
      <c r="D29" s="70">
        <f>SUM(D27:D28)</f>
        <v>-1022215</v>
      </c>
    </row>
    <row r="30" spans="1:4" ht="8.25" customHeight="1" x14ac:dyDescent="0.2">
      <c r="A30" s="7"/>
      <c r="B30" s="57"/>
      <c r="C30" s="67"/>
      <c r="D30" s="68"/>
    </row>
    <row r="31" spans="1:4" ht="12.75" x14ac:dyDescent="0.2">
      <c r="A31" s="7"/>
      <c r="B31" s="60" t="s">
        <v>57</v>
      </c>
      <c r="C31" s="69"/>
      <c r="D31" s="70"/>
    </row>
    <row r="32" spans="1:4" ht="12.75" x14ac:dyDescent="0.2">
      <c r="A32" s="7"/>
      <c r="B32" s="57" t="s">
        <v>58</v>
      </c>
      <c r="C32" s="67">
        <v>61175</v>
      </c>
      <c r="D32" s="68">
        <v>67030</v>
      </c>
    </row>
    <row r="33" spans="1:6" ht="12.75" x14ac:dyDescent="0.2">
      <c r="A33" s="7"/>
      <c r="B33" s="57" t="s">
        <v>59</v>
      </c>
      <c r="C33" s="67">
        <v>-13089</v>
      </c>
      <c r="D33" s="68">
        <v>-31935</v>
      </c>
    </row>
    <row r="34" spans="1:6" ht="12.75" x14ac:dyDescent="0.2">
      <c r="A34" s="7"/>
      <c r="B34" s="57" t="s">
        <v>60</v>
      </c>
      <c r="C34" s="67">
        <v>25202</v>
      </c>
      <c r="D34" s="68">
        <v>17549</v>
      </c>
    </row>
    <row r="35" spans="1:6" ht="12.75" x14ac:dyDescent="0.2">
      <c r="A35" s="7"/>
      <c r="B35" s="57" t="s">
        <v>61</v>
      </c>
      <c r="C35" s="67">
        <v>-56818</v>
      </c>
      <c r="D35" s="68">
        <v>-254169</v>
      </c>
    </row>
    <row r="36" spans="1:6" ht="12.75" x14ac:dyDescent="0.2">
      <c r="A36" s="7"/>
      <c r="B36" s="60" t="s">
        <v>44</v>
      </c>
      <c r="C36" s="69">
        <f>SUM(C32:C35)</f>
        <v>16470</v>
      </c>
      <c r="D36" s="70">
        <f>SUM(D32:D35)</f>
        <v>-201525</v>
      </c>
    </row>
    <row r="37" spans="1:6" ht="8.25" customHeight="1" x14ac:dyDescent="0.2">
      <c r="A37" s="7"/>
      <c r="B37" s="57"/>
      <c r="C37" s="67"/>
      <c r="D37" s="68"/>
    </row>
    <row r="38" spans="1:6" ht="12.75" x14ac:dyDescent="0.2">
      <c r="A38" s="7"/>
      <c r="B38" s="71" t="s">
        <v>62</v>
      </c>
      <c r="C38" s="72">
        <f>C10-C16-C24-C29-C36</f>
        <v>17809631</v>
      </c>
      <c r="D38" s="73">
        <f>D10-D16-D24-D29-D36</f>
        <v>20844303</v>
      </c>
    </row>
    <row r="39" spans="1:6" ht="8.25" customHeight="1" x14ac:dyDescent="0.2">
      <c r="A39" s="7"/>
      <c r="B39" s="57"/>
      <c r="C39" s="67"/>
      <c r="D39" s="68"/>
    </row>
    <row r="40" spans="1:6" ht="12.75" x14ac:dyDescent="0.2">
      <c r="A40" s="7"/>
      <c r="B40" s="57" t="s">
        <v>63</v>
      </c>
      <c r="C40" s="67">
        <v>5399397</v>
      </c>
      <c r="D40" s="68">
        <v>6293747</v>
      </c>
    </row>
    <row r="41" spans="1:6" ht="12.75" x14ac:dyDescent="0.2">
      <c r="A41" s="7"/>
      <c r="B41" s="57" t="s">
        <v>64</v>
      </c>
      <c r="C41" s="67">
        <v>615554</v>
      </c>
      <c r="D41" s="68">
        <v>740574</v>
      </c>
    </row>
    <row r="42" spans="1:6" ht="12.75" x14ac:dyDescent="0.2">
      <c r="A42" s="7"/>
      <c r="B42" s="60" t="s">
        <v>65</v>
      </c>
      <c r="C42" s="69">
        <f>C38-C40-C41</f>
        <v>11794680</v>
      </c>
      <c r="D42" s="70">
        <f>D38-D40-D41</f>
        <v>13809982</v>
      </c>
    </row>
    <row r="43" spans="1:6" ht="8.25" customHeight="1" x14ac:dyDescent="0.2">
      <c r="A43" s="7"/>
      <c r="B43" s="57"/>
      <c r="C43" s="67"/>
      <c r="D43" s="68"/>
    </row>
    <row r="44" spans="1:6" ht="12.75" x14ac:dyDescent="0.2">
      <c r="A44" s="7"/>
      <c r="B44" s="57" t="s">
        <v>66</v>
      </c>
      <c r="C44" s="67">
        <v>-2081</v>
      </c>
      <c r="D44" s="68">
        <v>-1262</v>
      </c>
      <c r="F44" s="74"/>
    </row>
    <row r="45" spans="1:6" ht="8.25" customHeight="1" x14ac:dyDescent="0.2">
      <c r="A45" s="7"/>
      <c r="B45" s="57"/>
      <c r="C45" s="67"/>
      <c r="D45" s="68"/>
    </row>
    <row r="46" spans="1:6" ht="13.5" thickBot="1" x14ac:dyDescent="0.25">
      <c r="A46" s="7"/>
      <c r="B46" s="75" t="s">
        <v>67</v>
      </c>
      <c r="C46" s="76">
        <f>C42-C44</f>
        <v>11796761</v>
      </c>
      <c r="D46" s="77">
        <f>D42-D44</f>
        <v>13811244</v>
      </c>
    </row>
    <row r="47" spans="1:6" ht="12.75" x14ac:dyDescent="0.2">
      <c r="A47" s="7"/>
      <c r="B47" s="37"/>
      <c r="C47" s="78"/>
      <c r="D47" s="78"/>
    </row>
    <row r="48" spans="1:6" ht="12.75" x14ac:dyDescent="0.2">
      <c r="A48" s="79"/>
      <c r="B48" s="80" t="s">
        <v>68</v>
      </c>
      <c r="C48" s="81">
        <f>C46/1000000</f>
        <v>11.796761</v>
      </c>
      <c r="D48" s="81">
        <f>D46/1000000</f>
        <v>13.811244</v>
      </c>
    </row>
    <row r="49" spans="1:4" ht="12.75" x14ac:dyDescent="0.2">
      <c r="A49" s="7"/>
      <c r="B49" s="37"/>
      <c r="C49" s="78"/>
      <c r="D49" s="78"/>
    </row>
    <row r="50" spans="1:4" ht="12.75" x14ac:dyDescent="0.2">
      <c r="A50" s="7"/>
      <c r="B50" s="37"/>
      <c r="C50" s="78"/>
      <c r="D50" s="78"/>
    </row>
    <row r="51" spans="1:4" ht="11.25" x14ac:dyDescent="0.2"/>
    <row r="52" spans="1:4" ht="11.25" x14ac:dyDescent="0.2"/>
    <row r="53" spans="1:4" ht="11.25" x14ac:dyDescent="0.2"/>
    <row r="54" spans="1:4" ht="13.5" customHeight="1" x14ac:dyDescent="0.2">
      <c r="A54" s="40"/>
      <c r="B54" s="41"/>
      <c r="C54" s="42"/>
      <c r="D54" s="42"/>
    </row>
    <row r="55" spans="1:4" ht="12.75" x14ac:dyDescent="0.2">
      <c r="A55" s="7"/>
      <c r="B55" s="48"/>
      <c r="C55" s="49"/>
      <c r="D55" s="49"/>
    </row>
    <row r="56" spans="1:4" ht="12" x14ac:dyDescent="0.2">
      <c r="A56" s="40"/>
      <c r="B56" s="50" t="s">
        <v>36</v>
      </c>
      <c r="C56" s="51" t="s">
        <v>37</v>
      </c>
      <c r="D56" s="51"/>
    </row>
    <row r="57" spans="1:4" ht="12" x14ac:dyDescent="0.2">
      <c r="A57" s="40"/>
      <c r="B57" s="52" t="s">
        <v>38</v>
      </c>
      <c r="C57" s="53" t="s">
        <v>39</v>
      </c>
      <c r="D57" s="53"/>
    </row>
    <row r="58" spans="1:4" ht="11.25" hidden="1" x14ac:dyDescent="0.2"/>
    <row r="59" spans="1:4" ht="11.25" hidden="1" x14ac:dyDescent="0.2"/>
    <row r="60" spans="1:4" ht="11.25" hidden="1" x14ac:dyDescent="0.2"/>
  </sheetData>
  <sheetProtection algorithmName="SHA-512" hashValue="y9PS/9E01M+sCdYyYkt20AcEZPjFh8qL+BboT1FQq8l59TnOObT9n31YjtosU4637X2mUqERZLFiNMZaFKP/Mw==" saltValue="8DkH9MOQKgOho9hHoPNIuw==" spinCount="100000" sheet="1" objects="1" scenarios="1" selectLockedCells="1" selectUnlockedCell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2020-02-11T16:08:56Z</dcterms:created>
  <dcterms:modified xsi:type="dcterms:W3CDTF">2020-02-11T16:10:44Z</dcterms:modified>
</cp:coreProperties>
</file>