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ESTADOS FINANCIEROS 2020\BVES\"/>
    </mc:Choice>
  </mc:AlternateContent>
  <bookViews>
    <workbookView xWindow="120" yWindow="132" windowWidth="10008" windowHeight="10008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62913"/>
</workbook>
</file>

<file path=xl/calcChain.xml><?xml version="1.0" encoding="utf-8"?>
<calcChain xmlns="http://schemas.openxmlformats.org/spreadsheetml/2006/main">
  <c r="E34" i="2" l="1"/>
  <c r="E31" i="2" l="1"/>
  <c r="E27" i="2" l="1"/>
  <c r="E17" i="2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21" i="4" s="1"/>
  <c r="D8" i="4"/>
  <c r="D28" i="4" l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</calcChain>
</file>

<file path=xl/sharedStrings.xml><?xml version="1.0" encoding="utf-8"?>
<sst xmlns="http://schemas.openxmlformats.org/spreadsheetml/2006/main" count="10090" uniqueCount="3863">
  <si>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</si>
  <si>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</si>
  <si>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</si>
  <si>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</si>
  <si>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</si>
  <si>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</si>
  <si>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</si>
  <si>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</si>
  <si>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</si>
  <si>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</si>
  <si>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</si>
  <si>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</si>
  <si>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</si>
  <si>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</si>
  <si>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</si>
  <si>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</si>
  <si>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</si>
  <si>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</si>
  <si>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</si>
  <si>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</si>
  <si>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</si>
  <si>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</si>
  <si>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</si>
  <si>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</si>
  <si>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</si>
  <si>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</si>
  <si>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</si>
  <si>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</si>
  <si>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</si>
  <si>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</si>
  <si>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</si>
  <si>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</si>
  <si>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</si>
  <si>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</si>
  <si>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</si>
  <si>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</si>
  <si>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</si>
  <si>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</si>
  <si>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</si>
  <si>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</si>
  <si>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</si>
  <si>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</si>
  <si>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</si>
  <si>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</si>
  <si>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</si>
  <si>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</si>
  <si>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</si>
  <si>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</si>
  <si>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</si>
  <si>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</si>
  <si>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</si>
  <si>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</si>
  <si>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</si>
  <si>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</si>
  <si>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</si>
  <si>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</si>
  <si>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</si>
  <si>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</si>
  <si>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</si>
  <si>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</si>
  <si>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</si>
  <si>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</si>
  <si>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</si>
  <si>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</si>
  <si>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</si>
  <si>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</si>
  <si>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</si>
  <si>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</si>
  <si>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</si>
  <si>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</si>
  <si>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</si>
  <si>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</si>
  <si>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</si>
  <si>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</si>
  <si>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</si>
  <si>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</si>
  <si>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</si>
  <si>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</si>
  <si>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</si>
  <si>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</si>
  <si>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</si>
  <si>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</si>
  <si>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</si>
  <si>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</si>
  <si>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</si>
  <si>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</si>
  <si>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</si>
  <si>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</si>
  <si>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</si>
  <si>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</si>
  <si>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</si>
  <si>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</si>
  <si>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</si>
  <si>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</si>
  <si>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</si>
  <si>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</si>
  <si>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</si>
  <si>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</si>
  <si>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</si>
  <si>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</si>
  <si>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</si>
  <si>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</si>
  <si>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</si>
  <si>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</si>
  <si>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</si>
  <si>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</si>
  <si>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</si>
  <si>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</si>
  <si>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</si>
  <si>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</si>
  <si>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</si>
  <si>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</si>
  <si>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</si>
  <si>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</si>
  <si>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</si>
  <si>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</si>
  <si>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</si>
  <si>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</si>
  <si>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</si>
  <si>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</si>
  <si>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</si>
  <si>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</si>
  <si>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</si>
  <si>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</si>
  <si>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</si>
  <si>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</si>
  <si>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</si>
  <si>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</si>
  <si>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</si>
  <si>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</si>
  <si>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</si>
  <si>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</si>
  <si>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</si>
  <si>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</si>
  <si>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</si>
  <si>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</si>
  <si>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</si>
  <si>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</si>
  <si>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</si>
  <si>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</si>
  <si>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</si>
  <si>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</si>
  <si>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</si>
  <si>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</si>
  <si>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</si>
  <si>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</si>
  <si>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</si>
  <si>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</si>
  <si>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</si>
  <si>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</si>
  <si>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</si>
  <si>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</si>
  <si>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</si>
  <si>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</si>
  <si>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</si>
  <si>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</si>
  <si>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</si>
  <si>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</si>
  <si>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</si>
  <si>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</si>
  <si>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</si>
  <si>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</si>
  <si>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</si>
  <si>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</si>
  <si>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</si>
  <si>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</si>
  <si>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</si>
  <si>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</si>
  <si>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</si>
  <si>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</si>
  <si>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</si>
  <si>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</si>
  <si>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</si>
  <si>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</si>
  <si>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</si>
  <si>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</si>
  <si>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</si>
  <si>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</si>
  <si>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</si>
  <si>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</si>
  <si>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</si>
  <si>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</si>
  <si>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</si>
  <si>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</si>
  <si>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</si>
  <si>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</si>
  <si>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</si>
  <si>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</si>
  <si>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</si>
  <si>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</si>
  <si>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</si>
  <si>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</si>
  <si>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</si>
  <si>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</si>
  <si>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</si>
  <si>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</si>
  <si>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</si>
  <si>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</si>
  <si>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</si>
  <si>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</si>
  <si>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</si>
  <si>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</si>
  <si>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</si>
  <si>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</si>
  <si>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</si>
  <si>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</si>
  <si>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</si>
  <si>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</si>
  <si>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</si>
  <si>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</si>
  <si>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</si>
  <si>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</si>
  <si>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</si>
  <si>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</si>
  <si>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</si>
  <si>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</si>
  <si>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</si>
  <si>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</si>
  <si>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</si>
  <si>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</si>
  <si>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</si>
  <si>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</si>
  <si>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</si>
  <si>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</si>
  <si>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</si>
  <si>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</si>
  <si>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</si>
  <si>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</si>
  <si>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</si>
  <si>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</si>
  <si>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</si>
  <si>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</si>
  <si>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</si>
  <si>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</si>
  <si>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</si>
  <si>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</si>
  <si>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</si>
  <si>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</si>
  <si>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</si>
  <si>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</si>
  <si>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</si>
  <si>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</si>
  <si>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</si>
  <si>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</si>
  <si>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</si>
  <si>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</si>
  <si>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</si>
  <si>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</si>
  <si>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</si>
  <si>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</si>
  <si>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</si>
  <si>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</si>
  <si>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</si>
  <si>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</si>
  <si>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</si>
  <si>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</si>
  <si>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</si>
  <si>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</si>
  <si>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</si>
  <si>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</si>
  <si>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</si>
  <si>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</si>
  <si>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</si>
  <si>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</si>
  <si>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</si>
  <si>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</si>
  <si>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</si>
  <si>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</si>
  <si>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</si>
  <si>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</si>
  <si>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</si>
  <si>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</si>
  <si>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</si>
  <si>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</si>
  <si>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</si>
  <si>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</si>
  <si>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</si>
  <si>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</si>
  <si>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</si>
  <si>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</si>
  <si>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</si>
  <si>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</si>
  <si>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</si>
  <si>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</si>
  <si>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</si>
  <si>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</si>
  <si>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</si>
  <si>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</si>
  <si>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</si>
  <si>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</si>
  <si>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</si>
  <si>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</si>
  <si>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</si>
  <si>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</si>
  <si>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</si>
  <si>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</si>
  <si>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</si>
  <si>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</si>
  <si>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</si>
  <si>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</si>
  <si>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</si>
  <si>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</si>
  <si>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</si>
  <si>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</si>
  <si>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</si>
  <si>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</si>
  <si>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</si>
  <si>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</si>
  <si>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</si>
  <si>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</si>
  <si>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</si>
  <si>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</si>
  <si>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</si>
  <si>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</si>
  <si>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</si>
  <si>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</si>
  <si>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</si>
  <si>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</si>
  <si>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</si>
  <si>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</si>
  <si>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</si>
  <si>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</si>
  <si>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</si>
  <si>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</si>
  <si>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</si>
  <si>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</si>
  <si>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</si>
  <si>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</si>
  <si>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</si>
  <si>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</si>
  <si>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</si>
  <si>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</si>
  <si>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</si>
  <si>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</si>
  <si>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</si>
  <si>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</si>
  <si>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</si>
  <si>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</si>
  <si>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</si>
  <si>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</si>
  <si>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</si>
  <si>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</si>
  <si>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</si>
  <si>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</si>
  <si>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</si>
  <si>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</si>
  <si>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</si>
  <si>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</si>
  <si>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</si>
  <si>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</si>
  <si>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</si>
  <si>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</si>
  <si>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</si>
  <si>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</si>
  <si>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</si>
  <si>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</si>
  <si>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</si>
  <si>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</si>
  <si>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</si>
  <si>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</si>
  <si>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</si>
  <si>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</si>
  <si>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</si>
  <si>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</si>
  <si>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</si>
  <si>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</si>
  <si>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</si>
  <si>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</si>
  <si>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</si>
  <si>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</si>
  <si>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</si>
  <si>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</si>
  <si>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</si>
  <si>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</si>
  <si>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</si>
  <si>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</si>
  <si>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</si>
  <si>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</si>
  <si>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</si>
  <si>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</si>
  <si>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</si>
  <si>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</si>
  <si>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</si>
  <si>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</si>
  <si>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</si>
  <si>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</si>
  <si>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</si>
  <si>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</si>
  <si>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</si>
  <si>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</si>
  <si>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</si>
  <si>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</si>
  <si>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</si>
  <si>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</si>
  <si>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</si>
  <si>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</si>
  <si>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</si>
  <si>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</si>
  <si>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</si>
  <si>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</si>
  <si>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</si>
  <si>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</si>
  <si>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</si>
  <si>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</si>
  <si>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</si>
  <si>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</si>
  <si>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</si>
  <si>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</si>
  <si>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</si>
  <si>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</si>
  <si>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</si>
  <si>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</si>
  <si>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</si>
  <si>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</si>
  <si>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</si>
  <si>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</si>
  <si>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</si>
  <si>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</si>
  <si>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</si>
  <si>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</si>
  <si>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</si>
  <si>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</si>
  <si>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</si>
  <si>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</si>
  <si>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</si>
  <si>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</si>
  <si>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</si>
  <si>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</si>
  <si>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</si>
  <si>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</si>
  <si>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</si>
  <si>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</si>
  <si>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</si>
  <si>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</si>
  <si>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</si>
  <si>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</si>
  <si>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</si>
  <si>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</si>
  <si>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</si>
  <si>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</si>
  <si>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</si>
  <si>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</si>
  <si>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</si>
  <si>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</si>
  <si>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</si>
  <si>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</si>
  <si>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</si>
  <si>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</si>
  <si>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</si>
  <si>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</si>
  <si>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</si>
  <si>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</si>
  <si>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</si>
  <si>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</si>
  <si>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</si>
  <si>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</si>
  <si>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</si>
  <si>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</si>
  <si>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</si>
  <si>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</si>
  <si>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</si>
  <si>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</si>
  <si>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</si>
  <si>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</si>
  <si>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</si>
  <si>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</si>
  <si>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</si>
  <si>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</si>
  <si>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</si>
  <si>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</si>
  <si>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</si>
  <si>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</si>
  <si>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</si>
  <si>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</si>
  <si>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</si>
  <si>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</si>
  <si>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</si>
  <si>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</si>
  <si>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</si>
  <si>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</si>
  <si>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</si>
  <si>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</si>
  <si>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</si>
  <si>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</si>
  <si>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</si>
  <si>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</si>
  <si>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</si>
  <si>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</si>
  <si>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</si>
  <si>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</si>
  <si>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</si>
  <si>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</si>
  <si>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</si>
  <si>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</si>
  <si>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</si>
  <si>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</si>
  <si>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</si>
  <si>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</si>
  <si>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</si>
  <si>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</si>
  <si>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</si>
  <si>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</si>
  <si>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</si>
  <si>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</si>
  <si>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</si>
  <si>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</si>
  <si>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</si>
  <si>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</si>
  <si>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</si>
  <si>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</si>
  <si>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</si>
  <si>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</si>
  <si>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</si>
  <si>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</si>
  <si>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</si>
  <si>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</si>
  <si>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</si>
  <si>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</si>
  <si>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</si>
  <si>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</si>
  <si>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</si>
  <si>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</si>
  <si>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</si>
  <si>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</si>
  <si>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</si>
  <si>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</si>
  <si>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</si>
  <si>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</si>
  <si>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</si>
  <si>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</si>
  <si>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</si>
  <si>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</si>
  <si>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</si>
  <si>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</si>
  <si>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</si>
  <si>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</si>
  <si>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</si>
  <si>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</si>
  <si>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</si>
  <si>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</si>
  <si>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</si>
  <si>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</si>
  <si>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</si>
  <si>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</si>
  <si>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</si>
  <si>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</si>
  <si>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</si>
  <si>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</si>
  <si>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</si>
  <si>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</si>
  <si>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</si>
  <si>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</si>
  <si>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</si>
  <si>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</si>
  <si>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</si>
  <si>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</si>
  <si>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</si>
  <si>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</si>
  <si>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</si>
  <si>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</si>
  <si>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</si>
  <si>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</si>
  <si>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</si>
  <si>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</si>
  <si>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</si>
  <si>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</si>
  <si>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</si>
  <si>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</si>
  <si>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</si>
  <si>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</si>
  <si>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</si>
  <si>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</si>
  <si>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</si>
  <si>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</si>
  <si>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</si>
  <si>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</si>
  <si>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</si>
  <si>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</si>
  <si>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</si>
  <si>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</si>
  <si>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</si>
  <si>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</si>
  <si>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</si>
  <si>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</si>
  <si>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</si>
  <si>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</si>
  <si>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</si>
  <si>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</si>
  <si>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</si>
  <si>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</si>
  <si>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</si>
  <si>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</si>
  <si>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</si>
  <si>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</si>
  <si>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</si>
  <si>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</si>
  <si>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</si>
  <si>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</si>
  <si>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</si>
  <si>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</si>
  <si>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</si>
  <si>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</si>
  <si>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</si>
  <si>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</si>
  <si>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</si>
  <si>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</si>
  <si>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</si>
  <si>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</si>
  <si>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</si>
  <si>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</si>
  <si>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</si>
  <si>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</si>
  <si>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</si>
  <si>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</si>
  <si>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</si>
  <si>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</si>
  <si>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</si>
  <si>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</si>
  <si>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</si>
  <si>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</si>
  <si>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</si>
  <si>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</si>
  <si>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</si>
  <si>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</si>
  <si>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</si>
  <si>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</si>
  <si>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</si>
  <si>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</si>
  <si>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</si>
  <si>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</si>
  <si>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</si>
  <si>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</si>
  <si>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</si>
  <si>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</si>
  <si>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</si>
  <si>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</si>
  <si>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</si>
  <si>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</si>
  <si>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</si>
  <si>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</si>
  <si>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</si>
  <si>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</si>
  <si>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</si>
  <si>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</si>
  <si>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</si>
  <si>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</si>
  <si>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</si>
  <si>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</si>
  <si>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</si>
  <si>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</si>
  <si>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</si>
  <si>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</si>
  <si>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</si>
  <si>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</si>
  <si>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</si>
  <si>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</si>
  <si>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</si>
  <si>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</si>
  <si>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</si>
  <si>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</si>
  <si>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</si>
  <si>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</si>
  <si>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</si>
  <si>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</si>
  <si>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</si>
  <si>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</si>
  <si>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</si>
  <si>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</si>
  <si>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</si>
  <si>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</si>
  <si>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</si>
  <si>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</si>
  <si>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</si>
  <si>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</si>
  <si>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</si>
  <si>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</si>
  <si>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</si>
  <si>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</si>
  <si>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</si>
  <si>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</si>
  <si>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</si>
  <si>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</si>
  <si>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</si>
  <si>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</si>
  <si>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</si>
  <si>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</si>
  <si>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</si>
  <si>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</si>
  <si>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</si>
  <si>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</si>
  <si>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</si>
  <si>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</si>
  <si>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</si>
  <si>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</si>
  <si>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</si>
  <si>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</si>
  <si>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</si>
  <si>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</si>
  <si>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</si>
  <si>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</si>
  <si>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</si>
  <si>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</si>
  <si>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</si>
  <si>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</si>
  <si>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</si>
  <si>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</si>
  <si>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</si>
  <si>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</si>
  <si>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</si>
  <si>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</si>
  <si>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</si>
  <si>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</si>
  <si>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</si>
  <si>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</si>
  <si>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</si>
  <si>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</si>
  <si>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</si>
  <si>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</si>
  <si>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</si>
  <si>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</si>
  <si>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</si>
  <si>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</si>
  <si>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</si>
  <si>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</si>
  <si>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</si>
  <si>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</si>
  <si>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</si>
  <si>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</si>
  <si>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</si>
  <si>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</si>
  <si>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</si>
  <si>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</si>
  <si>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</si>
  <si>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</si>
  <si>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</si>
  <si>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</si>
  <si>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</si>
  <si>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</si>
  <si>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</si>
  <si>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</si>
  <si>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</si>
  <si>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</si>
  <si>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</si>
  <si>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</si>
  <si>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</si>
  <si>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</si>
  <si>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</si>
  <si>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</si>
  <si>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</si>
  <si>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</si>
  <si>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</si>
  <si>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</si>
  <si>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</si>
  <si>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</si>
  <si>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</si>
  <si>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</si>
  <si>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</si>
  <si>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</si>
  <si>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</si>
  <si>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</si>
  <si>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</si>
  <si>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</si>
  <si>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</si>
  <si>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</si>
  <si>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</si>
  <si>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</si>
  <si>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</si>
  <si>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</si>
  <si>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</si>
  <si>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</si>
  <si>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</si>
  <si>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</si>
  <si>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</si>
  <si>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</si>
  <si>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</si>
  <si>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</si>
  <si>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</si>
  <si>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</si>
  <si>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</si>
  <si>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</si>
  <si>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</si>
  <si>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</si>
  <si>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</si>
  <si>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</si>
  <si>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</si>
  <si>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</si>
  <si>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</si>
  <si>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</si>
  <si>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</si>
  <si>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</si>
  <si>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</si>
  <si>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</si>
  <si>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</si>
  <si>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</si>
  <si>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</si>
  <si>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</si>
  <si>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</si>
  <si>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</si>
  <si>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</si>
  <si>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</si>
  <si>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</si>
  <si>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</si>
  <si>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</si>
  <si>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</si>
  <si>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</si>
  <si>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</si>
  <si>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</si>
  <si>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</si>
  <si>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</si>
  <si>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</si>
  <si>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</si>
  <si>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</si>
  <si>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</si>
  <si>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</si>
  <si>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</si>
  <si>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</si>
  <si>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</si>
  <si>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</si>
  <si>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</si>
  <si>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</si>
  <si>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</si>
  <si>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</si>
  <si>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</si>
  <si>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</si>
  <si>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</si>
  <si>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</si>
  <si>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</si>
  <si>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</si>
  <si>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</si>
  <si>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</si>
  <si>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</si>
  <si>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</si>
  <si>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</si>
  <si>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</si>
  <si>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</si>
  <si>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</si>
  <si>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</si>
  <si>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</si>
  <si>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</si>
  <si>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</si>
  <si>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</si>
  <si>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</si>
  <si>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</si>
  <si>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</si>
  <si>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</si>
  <si>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</si>
  <si>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</si>
  <si>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</si>
  <si>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</si>
  <si>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</si>
  <si>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</si>
  <si>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</si>
  <si>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</si>
  <si>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</si>
  <si>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</si>
  <si>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</si>
  <si>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</si>
  <si>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</si>
  <si>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</si>
  <si>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</si>
  <si>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</si>
  <si>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</si>
  <si>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</si>
  <si>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</si>
  <si>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</si>
  <si>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</si>
  <si>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</si>
  <si>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</si>
  <si>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</si>
  <si>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</si>
  <si>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</si>
  <si>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</si>
  <si>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</si>
  <si>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</si>
  <si>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</si>
  <si>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</si>
  <si>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</si>
  <si>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</si>
  <si>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</si>
  <si>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</si>
  <si>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</si>
  <si>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</si>
  <si>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</si>
  <si>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</si>
  <si>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</si>
  <si>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</si>
  <si>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</si>
  <si>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</si>
  <si>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</si>
  <si>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</si>
  <si>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</si>
  <si>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</si>
  <si>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</si>
  <si>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</si>
  <si>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</si>
  <si>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</si>
  <si>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</si>
  <si>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</si>
  <si>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</si>
  <si>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</si>
  <si>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</si>
  <si>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</si>
  <si>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</si>
  <si>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</si>
  <si>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</si>
  <si>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</si>
  <si>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</si>
  <si>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</si>
  <si>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</si>
  <si>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</si>
  <si>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</si>
  <si>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</si>
  <si>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</si>
  <si>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</si>
  <si>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</si>
  <si>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</si>
  <si>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</si>
  <si>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</si>
  <si>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</si>
  <si>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</si>
  <si>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</si>
  <si>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</si>
  <si>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</si>
  <si>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</si>
  <si>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</si>
  <si>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</si>
  <si>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</si>
  <si>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</si>
  <si>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</si>
  <si>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</si>
  <si>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</si>
  <si>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</si>
  <si>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</si>
  <si>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</si>
  <si>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</si>
  <si>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</si>
  <si>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</si>
  <si>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</si>
  <si>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</si>
  <si>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</si>
  <si>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</si>
  <si>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</si>
  <si>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</si>
  <si>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</si>
  <si>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</si>
  <si>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</si>
  <si>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</si>
  <si>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</si>
  <si>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</si>
  <si>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</si>
  <si>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</si>
  <si>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</si>
  <si>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</si>
  <si>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</si>
  <si>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</si>
  <si>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</si>
  <si>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</si>
  <si>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</si>
  <si>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</si>
  <si>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</si>
  <si>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</si>
  <si>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</si>
  <si>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</si>
  <si>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</si>
  <si>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</si>
  <si>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</si>
  <si>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</si>
  <si>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</si>
  <si>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</si>
  <si>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</si>
  <si>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</si>
  <si>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</si>
  <si>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</si>
  <si>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</si>
  <si>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</si>
  <si>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</si>
  <si>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</si>
  <si>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</si>
  <si>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</si>
  <si>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</si>
  <si>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</si>
  <si>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</si>
  <si>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</si>
  <si>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</si>
  <si>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</si>
  <si>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</si>
  <si>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</si>
  <si>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</si>
  <si>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</si>
  <si>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</si>
  <si>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</si>
  <si>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</si>
  <si>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</si>
  <si>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</si>
  <si>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</si>
  <si>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</si>
  <si>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</si>
  <si>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</si>
  <si>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</si>
  <si>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</si>
  <si>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</si>
  <si>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</si>
  <si>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</si>
  <si>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</si>
  <si>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</si>
  <si>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</si>
  <si>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</si>
  <si>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</si>
  <si>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</si>
  <si>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</si>
  <si>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</si>
  <si>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</si>
  <si>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</si>
  <si>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</si>
  <si>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</si>
  <si>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</si>
  <si>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</si>
  <si>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</si>
  <si>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</si>
  <si>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</si>
  <si>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</si>
  <si>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</si>
  <si>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</si>
  <si>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</si>
  <si>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</si>
  <si>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</si>
  <si>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</si>
  <si>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</si>
  <si>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</si>
  <si>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</si>
  <si>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</si>
  <si>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</si>
  <si>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</si>
  <si>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</si>
  <si>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</si>
  <si>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</si>
  <si>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</si>
  <si>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</si>
  <si>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</si>
  <si>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</si>
  <si>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</si>
  <si>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</si>
  <si>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</si>
  <si>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</si>
  <si>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</si>
  <si>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</si>
  <si>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</si>
  <si>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</si>
  <si>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</si>
  <si>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</si>
  <si>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</si>
  <si>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</si>
  <si>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</si>
  <si>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</si>
  <si>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</si>
  <si>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</si>
  <si>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</si>
  <si>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</si>
  <si>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</si>
  <si>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</si>
  <si>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</si>
  <si>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</si>
  <si>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</si>
  <si>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</si>
  <si>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</si>
  <si>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</si>
  <si>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</si>
  <si>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</si>
  <si>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</si>
  <si>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</si>
  <si>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</si>
  <si>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</si>
  <si>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</si>
  <si>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</si>
  <si>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</si>
  <si>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</si>
  <si>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</si>
  <si>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</si>
  <si>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</si>
  <si>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</si>
  <si>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</si>
  <si>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</si>
  <si>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</si>
  <si>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</si>
  <si>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</si>
  <si>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</si>
  <si>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</si>
  <si>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</si>
  <si>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</si>
  <si>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</si>
  <si>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</si>
  <si>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</si>
  <si>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</si>
  <si>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</si>
  <si>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</si>
  <si>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</si>
  <si>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</si>
  <si>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</si>
  <si>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</si>
  <si>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</si>
  <si>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</si>
  <si>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</si>
  <si>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</si>
  <si>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</si>
  <si>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</si>
  <si>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</si>
  <si>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</si>
  <si>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</si>
  <si>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</si>
  <si>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</si>
  <si>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</si>
  <si>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</si>
  <si>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</si>
  <si>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</si>
  <si>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</si>
  <si>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</si>
  <si>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</si>
  <si>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</si>
  <si>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</si>
  <si>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</si>
  <si>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</si>
  <si>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</si>
  <si>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</si>
  <si>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</si>
  <si>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</si>
  <si>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</si>
  <si>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</si>
  <si>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</si>
  <si>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</si>
  <si>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</si>
  <si>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</si>
  <si>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</si>
  <si>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</si>
  <si>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</si>
  <si>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</si>
  <si>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</si>
  <si>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</si>
  <si>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</si>
  <si>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</si>
  <si>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</si>
  <si>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</si>
  <si>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</si>
  <si>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</si>
  <si>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</si>
  <si>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</si>
  <si>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</si>
  <si>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</si>
  <si>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</si>
  <si>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</si>
  <si>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</si>
  <si>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</si>
  <si>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</si>
  <si>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</si>
  <si>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</si>
  <si>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</si>
  <si>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</si>
  <si>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</si>
  <si>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</si>
  <si>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</si>
  <si>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</si>
  <si>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</si>
  <si>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</si>
  <si>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</si>
  <si>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</si>
  <si>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</si>
  <si>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</si>
  <si>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</si>
  <si>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</si>
  <si>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</si>
  <si>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</si>
  <si>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</si>
  <si>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</si>
  <si>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</si>
  <si>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</si>
  <si>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</si>
  <si>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</si>
  <si>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</si>
  <si>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</si>
  <si>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</si>
  <si>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</si>
  <si>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</si>
  <si>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</si>
  <si>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</si>
  <si>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</si>
  <si>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</si>
  <si>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</si>
  <si>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</si>
  <si>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</si>
  <si>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</si>
  <si>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</si>
  <si>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</si>
  <si>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</si>
  <si>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</si>
  <si>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</si>
  <si>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</si>
  <si>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</si>
  <si>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</si>
  <si>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</si>
  <si>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</si>
  <si>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</si>
  <si>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</si>
  <si>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</si>
  <si>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</si>
  <si>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</si>
  <si>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</si>
  <si>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</si>
  <si>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</si>
  <si>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</si>
  <si>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</si>
  <si>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</si>
  <si>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</si>
  <si>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</si>
  <si>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</si>
  <si>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</si>
  <si>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</si>
  <si>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</si>
  <si>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</si>
  <si>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</si>
  <si>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</si>
  <si>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</si>
  <si>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</si>
  <si>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</si>
  <si>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</si>
  <si>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</si>
  <si>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</si>
  <si>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</si>
  <si>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</si>
  <si>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</si>
  <si>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</si>
  <si>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</si>
  <si>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</si>
  <si>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</si>
  <si>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</si>
  <si>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</si>
  <si>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</si>
  <si>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</si>
  <si>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</si>
  <si>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</si>
  <si>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</si>
  <si>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</si>
  <si>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</si>
  <si>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</si>
  <si>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</si>
  <si>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</si>
  <si>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</si>
  <si>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</si>
  <si>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</si>
  <si>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</si>
  <si>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</si>
  <si>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</si>
  <si>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</si>
  <si>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</si>
  <si>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</si>
  <si>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</si>
  <si>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</si>
  <si>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</si>
  <si>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</si>
  <si>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</si>
  <si>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</si>
  <si>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</si>
  <si>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</si>
  <si>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</si>
  <si>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</si>
  <si>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</si>
  <si>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</si>
  <si>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</si>
  <si>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</si>
  <si>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</si>
  <si>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</si>
  <si>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</si>
  <si>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</si>
  <si>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</si>
  <si>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</si>
  <si>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</si>
  <si>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</si>
  <si>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</si>
  <si>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</si>
  <si>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</si>
  <si>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</si>
  <si>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</si>
  <si>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</si>
  <si>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</si>
  <si>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</si>
  <si>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</si>
  <si>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</si>
  <si>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</si>
  <si>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</si>
  <si>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</si>
  <si>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</si>
  <si>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</si>
  <si>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</si>
  <si>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</si>
  <si>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</si>
  <si>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</si>
  <si>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</si>
  <si>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</si>
  <si>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</si>
  <si>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</si>
  <si>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</si>
  <si>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</si>
  <si>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</si>
  <si>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</si>
  <si>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</si>
  <si>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</si>
  <si>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</si>
  <si>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</si>
  <si>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</si>
  <si>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</si>
  <si>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</si>
  <si>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</si>
  <si>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</si>
  <si>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</si>
  <si>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</si>
  <si>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</si>
  <si>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</si>
  <si>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</si>
  <si>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</si>
  <si>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</si>
  <si>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</si>
  <si>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</si>
  <si>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</si>
  <si>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</si>
  <si>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</si>
  <si>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</si>
  <si>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</si>
  <si>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</si>
  <si>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</si>
  <si>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</si>
  <si>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</si>
  <si>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</si>
  <si>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</si>
  <si>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</si>
  <si>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</si>
  <si>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</si>
  <si>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</si>
  <si>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</si>
  <si>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</si>
  <si>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</si>
  <si>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</si>
  <si>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</si>
  <si>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</si>
  <si>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</si>
  <si>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</si>
  <si>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</si>
  <si>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</si>
  <si>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</si>
  <si>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</si>
  <si>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</si>
  <si>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</si>
  <si>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</si>
  <si>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</si>
  <si>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</si>
  <si>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</si>
  <si>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</si>
  <si>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</si>
  <si>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</si>
  <si>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</si>
  <si>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</si>
  <si>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</si>
  <si>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</si>
  <si>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</si>
  <si>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</si>
  <si>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</si>
  <si>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</si>
  <si>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</si>
  <si>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</si>
  <si>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</si>
  <si>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</si>
  <si>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</si>
  <si>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</si>
  <si>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</si>
  <si>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</si>
  <si>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</si>
  <si>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</si>
  <si>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</si>
  <si>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</si>
  <si>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</si>
  <si>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</si>
  <si>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</si>
  <si>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</si>
  <si>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</si>
  <si>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</si>
  <si>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</si>
  <si>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</si>
  <si>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</si>
  <si>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</si>
  <si>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</si>
  <si>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</si>
  <si>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</si>
  <si>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</si>
  <si>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</si>
  <si>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</si>
  <si>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</si>
  <si>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</si>
  <si>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</si>
  <si>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</si>
  <si>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</si>
  <si>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</si>
  <si>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</si>
  <si>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</si>
  <si>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</si>
  <si>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</si>
  <si>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</si>
  <si>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</si>
  <si>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</si>
  <si>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</si>
  <si>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</si>
  <si>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</si>
  <si>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</si>
  <si>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</si>
  <si>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</si>
  <si>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</si>
  <si>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</si>
  <si>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</si>
  <si>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</si>
  <si>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</si>
  <si>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</si>
  <si>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</si>
  <si>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</si>
  <si>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</si>
  <si>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</si>
  <si>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</si>
  <si>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</si>
  <si>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</si>
  <si>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</si>
  <si>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</si>
  <si>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</si>
  <si>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</si>
  <si>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</si>
  <si>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</si>
  <si>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</si>
  <si>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</si>
  <si>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</si>
  <si>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</si>
  <si>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</si>
  <si>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</si>
  <si>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</si>
  <si>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</si>
  <si>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</si>
  <si>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</si>
  <si>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</si>
  <si>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</si>
  <si>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</si>
  <si>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</si>
  <si>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</si>
  <si>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</si>
  <si>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</si>
  <si>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</si>
  <si>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</si>
  <si>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</si>
  <si>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</si>
  <si>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</si>
  <si>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</si>
  <si>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</si>
  <si>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</si>
  <si>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</si>
  <si>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</si>
  <si>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</si>
  <si>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</si>
  <si>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</si>
  <si>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</si>
  <si>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</si>
  <si>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</si>
  <si>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</si>
  <si>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</si>
  <si>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</si>
  <si>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</si>
  <si>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</si>
  <si>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</si>
  <si>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</si>
  <si>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</si>
  <si>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</si>
  <si>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</si>
  <si>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</si>
  <si>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</si>
  <si>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</si>
  <si>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</si>
  <si>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</si>
  <si>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</si>
  <si>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</si>
  <si>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</si>
  <si>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</si>
  <si>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</si>
  <si>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</si>
  <si>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</si>
  <si>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</si>
  <si>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</si>
  <si>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</si>
  <si>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</si>
  <si>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</si>
  <si>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</si>
  <si>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</si>
  <si>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</si>
  <si>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</si>
  <si>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</si>
  <si>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</si>
  <si>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</si>
  <si>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</si>
  <si>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</si>
  <si>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</si>
  <si>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</si>
  <si>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</si>
  <si>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</si>
  <si>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</si>
  <si>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</si>
  <si>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</si>
  <si>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</si>
  <si>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</si>
  <si>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</si>
  <si>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</si>
  <si>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</si>
  <si>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</si>
  <si>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</si>
  <si>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</si>
  <si>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</si>
  <si>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</si>
  <si>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</si>
  <si>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</si>
  <si>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</si>
  <si>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</si>
  <si>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</si>
  <si>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</si>
  <si>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</si>
  <si>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</si>
  <si>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</si>
  <si>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</si>
  <si>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</si>
  <si>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</si>
  <si>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</si>
  <si>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</si>
  <si>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</si>
  <si>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</si>
  <si>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</si>
  <si>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</si>
  <si>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</si>
  <si>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</si>
  <si>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</si>
  <si>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</si>
  <si>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</si>
  <si>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</si>
  <si>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</si>
  <si>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</si>
  <si>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</si>
  <si>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</si>
  <si>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</si>
  <si>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</si>
  <si>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</si>
  <si>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</si>
  <si>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</si>
  <si>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</si>
  <si>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</si>
  <si>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</si>
  <si>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</si>
  <si>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</si>
  <si>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</si>
  <si>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</si>
  <si>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</si>
  <si>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</si>
  <si>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</si>
  <si>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</si>
  <si>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</si>
  <si>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</si>
  <si>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</si>
  <si>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</si>
  <si>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</si>
  <si>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</si>
  <si>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</si>
  <si>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</si>
  <si>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</si>
  <si>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</si>
  <si>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</si>
  <si>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</si>
  <si>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</si>
  <si>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</si>
  <si>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</si>
  <si>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</si>
  <si>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</si>
  <si>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</si>
  <si>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</si>
  <si>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</si>
  <si>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</si>
  <si>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</si>
  <si>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</si>
  <si>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</si>
  <si>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</si>
  <si>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</si>
  <si>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</si>
  <si>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</si>
  <si>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</si>
  <si>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</si>
  <si>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</si>
  <si>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</si>
  <si>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</si>
  <si>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</si>
  <si>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</si>
  <si>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</si>
  <si>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</si>
  <si>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</si>
  <si>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</si>
  <si>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</si>
  <si>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</si>
  <si>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</si>
  <si>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</si>
  <si>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</si>
  <si>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</si>
  <si>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</si>
  <si>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</si>
  <si>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</si>
  <si>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</si>
  <si>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</si>
  <si>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</si>
  <si>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</si>
  <si>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</si>
  <si>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</si>
  <si>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</si>
  <si>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</si>
  <si>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</si>
  <si>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</si>
  <si>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</si>
  <si>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</si>
  <si>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</si>
  <si>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</si>
  <si>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</si>
  <si>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</si>
  <si>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</si>
  <si>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</si>
  <si>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</si>
  <si>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</si>
  <si>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</si>
  <si>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</si>
  <si>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</si>
  <si>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</si>
  <si>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</si>
  <si>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</si>
  <si>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</si>
  <si>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</si>
  <si>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</si>
  <si>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</si>
  <si>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</si>
  <si>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</si>
  <si>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</si>
  <si>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</si>
  <si>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</si>
  <si>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</si>
  <si>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</si>
  <si>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</si>
  <si>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</si>
  <si>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</si>
  <si>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</si>
  <si>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</si>
  <si>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</si>
  <si>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</si>
  <si>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</si>
  <si>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</si>
  <si>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</si>
  <si>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</si>
  <si>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</si>
  <si>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</si>
  <si>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</si>
  <si>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</si>
  <si>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</si>
  <si>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</si>
  <si>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</si>
  <si>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</si>
  <si>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</si>
  <si>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</si>
  <si>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</si>
  <si>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</si>
  <si>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</si>
  <si>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</si>
  <si>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</si>
  <si>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</si>
  <si>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</si>
  <si>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</si>
  <si>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</si>
  <si>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</si>
  <si>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</si>
  <si>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</si>
  <si>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</si>
  <si>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</si>
  <si>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</si>
  <si>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</si>
  <si>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</si>
  <si>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</si>
  <si>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</si>
  <si>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</si>
  <si>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</si>
  <si>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</si>
  <si>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</si>
  <si>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</si>
  <si>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</si>
  <si>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</si>
  <si>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</si>
  <si>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</si>
  <si>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</si>
  <si>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</si>
  <si>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</si>
  <si>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</si>
  <si>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</si>
  <si>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</si>
  <si>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</si>
  <si>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</si>
  <si>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</si>
  <si>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</si>
  <si>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</si>
  <si>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</si>
  <si>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</si>
  <si>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</si>
  <si>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</si>
  <si>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</si>
  <si>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</si>
  <si>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</si>
  <si>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</si>
  <si>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</si>
  <si>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</si>
  <si>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</si>
  <si>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</si>
  <si>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</si>
  <si>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</si>
  <si>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</si>
  <si>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</si>
  <si>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</si>
  <si>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</si>
  <si>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</si>
  <si>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</si>
  <si>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</si>
  <si>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</si>
  <si>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</si>
  <si>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</si>
  <si>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</si>
  <si>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</si>
  <si>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</si>
  <si>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</si>
  <si>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</si>
  <si>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</si>
  <si>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</si>
  <si>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</si>
  <si>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</si>
  <si>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</si>
  <si>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</si>
  <si>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</si>
  <si>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</si>
  <si>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</si>
  <si>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</si>
  <si>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</si>
  <si>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</si>
  <si>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</si>
  <si>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</si>
  <si>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</si>
  <si>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</si>
  <si>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</si>
  <si>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</si>
  <si>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</si>
  <si>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</si>
  <si>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</si>
  <si>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</si>
  <si>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</si>
  <si>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</si>
  <si>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</si>
  <si>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</si>
  <si>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</si>
  <si>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</si>
  <si>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</si>
  <si>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</si>
  <si>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</si>
  <si>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</si>
  <si>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</si>
  <si>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</si>
  <si>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</si>
  <si>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</si>
  <si>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</si>
  <si>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</si>
  <si>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</si>
  <si>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</si>
  <si>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</si>
  <si>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</si>
  <si>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</si>
  <si>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</si>
  <si>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</si>
  <si>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</si>
  <si>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</si>
  <si>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</si>
  <si>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</si>
  <si>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</si>
  <si>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</si>
  <si>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</si>
  <si>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</si>
  <si>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</si>
  <si>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</si>
  <si>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</si>
  <si>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</si>
  <si>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</si>
  <si>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</si>
  <si>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</si>
  <si>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</si>
  <si>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</si>
  <si>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</si>
  <si>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</si>
  <si>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</si>
  <si>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</si>
  <si>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</si>
  <si>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</si>
  <si>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</si>
  <si>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</si>
  <si>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</si>
  <si>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</si>
  <si>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</si>
  <si>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</si>
  <si>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</si>
  <si>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</si>
  <si>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</si>
  <si>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</si>
  <si>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</si>
  <si>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</si>
  <si>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</si>
  <si>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</si>
  <si>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</si>
  <si>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</si>
  <si>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</si>
  <si>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</si>
  <si>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</si>
  <si>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</si>
  <si>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</si>
  <si>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</si>
  <si>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</si>
  <si>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</si>
  <si>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</si>
  <si>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</si>
  <si>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</si>
  <si>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</si>
  <si>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</si>
  <si>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</si>
  <si>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</si>
  <si>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</si>
  <si>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</si>
  <si>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</si>
  <si>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</si>
  <si>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</si>
  <si>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</si>
  <si>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</si>
  <si>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</si>
  <si>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</si>
  <si>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</si>
  <si>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</si>
  <si>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</si>
  <si>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</si>
  <si>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</si>
  <si>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</si>
  <si>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</si>
  <si>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</si>
  <si>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</si>
  <si>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</si>
  <si>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</si>
  <si>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</si>
  <si>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</si>
  <si>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</si>
  <si>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</si>
  <si>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</si>
  <si>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</si>
  <si>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</si>
  <si>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</si>
  <si>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</si>
  <si>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</si>
  <si>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</si>
  <si>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</si>
  <si>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</si>
  <si>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</si>
  <si>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</si>
  <si>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</si>
  <si>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</si>
  <si>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</si>
  <si>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</si>
  <si>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</si>
  <si>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</si>
  <si>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</si>
  <si>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</si>
  <si>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</si>
  <si>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</si>
  <si>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</si>
  <si>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</si>
  <si>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</si>
  <si>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</si>
  <si>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</si>
  <si>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</si>
  <si>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</si>
  <si>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</si>
  <si>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</si>
  <si>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</si>
  <si>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</si>
  <si>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</si>
  <si>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</si>
  <si>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</si>
  <si>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</si>
  <si>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</si>
  <si>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</si>
  <si>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</si>
  <si>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</si>
  <si>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</si>
  <si>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</si>
  <si>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</si>
  <si>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</si>
  <si>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</si>
  <si>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</si>
  <si>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</si>
  <si>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</si>
  <si>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</si>
  <si>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</si>
  <si>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</si>
  <si>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</si>
  <si>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</si>
  <si>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</si>
  <si>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</si>
  <si>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</si>
  <si>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</si>
  <si>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</si>
  <si>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</si>
  <si>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</si>
  <si>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</si>
  <si>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</si>
  <si>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</si>
  <si>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</si>
  <si>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</si>
  <si>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</si>
  <si>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</si>
  <si>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</si>
  <si>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</si>
  <si>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</si>
  <si>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</si>
  <si>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</si>
  <si>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</si>
  <si>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</si>
  <si>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</si>
  <si>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</si>
  <si>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</si>
  <si>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</si>
  <si>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</si>
  <si>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</si>
  <si>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</si>
  <si>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</si>
  <si>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</si>
  <si>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</si>
  <si>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</si>
  <si>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</si>
  <si>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</si>
  <si>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</si>
  <si>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</si>
  <si>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</si>
  <si>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</si>
  <si>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</si>
  <si>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</si>
  <si>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</si>
  <si>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</si>
  <si>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</si>
  <si>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</si>
  <si>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</si>
  <si>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</si>
  <si>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</si>
  <si>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</si>
  <si>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</si>
  <si>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</si>
  <si>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</si>
  <si>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</si>
  <si>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</si>
  <si>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</si>
  <si>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</si>
  <si>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</si>
  <si>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</si>
  <si>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</si>
  <si>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</si>
  <si>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</si>
  <si>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</si>
  <si>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</si>
  <si>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</si>
  <si>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</si>
  <si>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</si>
  <si>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</si>
  <si>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</si>
  <si>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</si>
  <si>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</si>
  <si>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</si>
  <si>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</si>
  <si>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</si>
  <si>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</si>
  <si>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</si>
  <si>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</si>
  <si>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</si>
  <si>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</si>
  <si>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</si>
  <si>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</si>
  <si>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</si>
  <si>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</si>
  <si>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</si>
  <si>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</si>
  <si>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</si>
  <si>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</si>
  <si>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</si>
  <si>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</si>
  <si>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</si>
  <si>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</si>
  <si>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</si>
  <si>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</si>
  <si>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</si>
  <si>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</si>
  <si>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</si>
  <si>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</si>
  <si>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</si>
  <si>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</si>
  <si>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</si>
  <si>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</si>
  <si>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</si>
  <si>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</si>
  <si>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</si>
  <si>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</si>
  <si>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</si>
  <si>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</si>
  <si>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</si>
  <si>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</si>
  <si>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</si>
  <si>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</si>
  <si>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</si>
  <si>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</si>
  <si>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</si>
  <si>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</si>
  <si>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</si>
  <si>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</si>
  <si>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</si>
  <si>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</si>
  <si>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</si>
  <si>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</si>
  <si>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</si>
  <si>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</si>
  <si>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</si>
  <si>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</si>
  <si>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</si>
  <si>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</si>
  <si>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</si>
  <si>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</si>
  <si>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</si>
  <si>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</si>
  <si>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</si>
  <si>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</si>
  <si>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</si>
  <si>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</si>
  <si>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</si>
  <si>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</si>
  <si>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</si>
  <si>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</si>
  <si>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</si>
  <si>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</si>
  <si>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</si>
  <si>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</si>
  <si>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</si>
  <si>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</si>
  <si>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</si>
  <si>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</si>
  <si>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</si>
  <si>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</si>
  <si>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</si>
  <si>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</si>
  <si>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</si>
  <si>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</si>
  <si>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</si>
  <si>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</si>
  <si>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</si>
  <si>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</si>
  <si>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</si>
  <si>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</si>
  <si>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</si>
  <si>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</si>
  <si>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</si>
  <si>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</si>
  <si>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</si>
  <si>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</si>
  <si>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</si>
  <si>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</si>
  <si>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</si>
  <si>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</si>
  <si>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</si>
  <si>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</si>
  <si>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</si>
  <si>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</si>
  <si>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</si>
  <si>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</si>
  <si>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</si>
  <si>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</si>
  <si>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</si>
  <si>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</si>
  <si>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</si>
  <si>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</si>
  <si>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</si>
  <si>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</si>
  <si>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</si>
  <si>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</si>
  <si>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</si>
  <si>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</si>
  <si>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</si>
  <si>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</si>
  <si>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</si>
  <si>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</si>
  <si>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</si>
  <si>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</si>
  <si>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</si>
  <si>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</si>
  <si>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</si>
  <si>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</si>
  <si>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</si>
  <si>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</si>
  <si>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</si>
  <si>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</si>
  <si>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</si>
  <si>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</si>
  <si>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</si>
  <si>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</si>
  <si>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</si>
  <si>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</si>
  <si>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</si>
  <si>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</si>
  <si>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</si>
  <si>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</si>
  <si>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</si>
  <si>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</si>
  <si>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</si>
  <si>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</si>
  <si>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</si>
  <si>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</si>
  <si>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</si>
  <si>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</si>
  <si>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</si>
  <si>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</si>
  <si>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</si>
  <si>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</si>
  <si>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</si>
  <si>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</si>
  <si>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</si>
  <si>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</si>
  <si>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</si>
  <si>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</si>
  <si>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</si>
  <si>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</si>
  <si>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</si>
  <si>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</si>
  <si>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</si>
  <si>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</si>
  <si>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</si>
  <si>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</si>
  <si>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</si>
  <si>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</si>
  <si>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</si>
  <si>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</si>
  <si>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</si>
  <si>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</si>
  <si>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</si>
  <si>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</si>
  <si>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</si>
  <si>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</si>
  <si>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</si>
  <si>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</si>
  <si>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</si>
  <si>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</si>
  <si>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</si>
  <si>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</si>
  <si>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</si>
  <si>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</si>
  <si>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</si>
  <si>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</si>
  <si>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</si>
  <si>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</si>
  <si>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</si>
  <si>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</si>
  <si>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</si>
  <si>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</si>
  <si>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</si>
  <si>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</si>
  <si>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</si>
  <si>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</si>
  <si>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</si>
  <si>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</si>
  <si>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</si>
  <si>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</si>
  <si>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</si>
  <si>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</si>
  <si>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</si>
  <si>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</si>
  <si>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</si>
  <si>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</si>
  <si>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</si>
  <si>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</si>
  <si>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</si>
  <si>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</si>
  <si>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</si>
  <si>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</si>
  <si>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</si>
  <si>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</si>
  <si>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</si>
  <si>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</si>
  <si>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</si>
  <si>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</si>
  <si>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</si>
  <si>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</si>
  <si>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</si>
  <si>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</si>
  <si>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</si>
  <si>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</si>
  <si>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</si>
  <si>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</si>
  <si>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</si>
  <si>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</si>
  <si>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</si>
  <si>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</si>
  <si>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</si>
  <si>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</si>
  <si>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</si>
  <si>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</si>
  <si>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</si>
  <si>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</si>
  <si>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</si>
  <si>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</si>
  <si>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</si>
  <si>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</si>
  <si>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</si>
  <si>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</si>
  <si>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</si>
  <si>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</si>
  <si>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</si>
  <si>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</si>
  <si>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</si>
  <si>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</si>
  <si>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</si>
  <si>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</si>
  <si>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</si>
  <si>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</si>
  <si>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</si>
  <si>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</si>
  <si>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</si>
  <si>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</si>
  <si>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</si>
  <si>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</si>
  <si>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</si>
  <si>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</si>
  <si>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</si>
  <si>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</si>
  <si>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</si>
  <si>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</si>
  <si>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</si>
  <si>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</si>
  <si>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</si>
  <si>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</si>
  <si>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</si>
  <si>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</si>
  <si>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</si>
  <si>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</si>
  <si>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</si>
  <si>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</si>
  <si>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</si>
  <si>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</si>
  <si>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</si>
  <si>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</si>
  <si>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</si>
  <si>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</si>
  <si>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</si>
  <si>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</si>
  <si>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</si>
  <si>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</si>
  <si>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</si>
  <si>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</si>
  <si>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</si>
  <si>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</si>
  <si>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</si>
  <si>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</si>
  <si>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</si>
  <si>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</si>
  <si>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</si>
  <si>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</si>
  <si>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</si>
  <si>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</si>
  <si>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</si>
  <si>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</si>
  <si>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</si>
  <si>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</si>
  <si>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</si>
  <si>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</si>
  <si>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</si>
  <si>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</si>
  <si>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</si>
  <si>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</si>
  <si>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</si>
  <si>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</si>
  <si>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</si>
  <si>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</si>
  <si>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</si>
  <si>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</si>
  <si>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</si>
  <si>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</si>
  <si>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</si>
  <si>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</si>
  <si>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</si>
  <si>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</si>
  <si>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</si>
  <si>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</si>
  <si>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</si>
  <si>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</si>
  <si>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</si>
  <si>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</si>
  <si>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</si>
  <si>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</si>
  <si>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</si>
  <si>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</si>
  <si>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</si>
  <si>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</si>
  <si>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</si>
  <si>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</si>
  <si>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</si>
  <si>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</si>
  <si>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</si>
  <si>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</si>
  <si>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</si>
  <si>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</si>
  <si>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</si>
  <si>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</si>
  <si>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</si>
  <si>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</si>
  <si>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</si>
  <si>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</si>
  <si>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</si>
  <si>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</si>
  <si>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</si>
  <si>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</si>
  <si>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</si>
  <si>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</si>
  <si>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</si>
  <si>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</si>
  <si>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</si>
  <si>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</si>
  <si>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</si>
  <si>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</si>
  <si>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</si>
  <si>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</si>
  <si>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</si>
  <si>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</si>
  <si>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</si>
  <si>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</si>
  <si>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</si>
  <si>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</si>
  <si>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</si>
  <si>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</si>
  <si>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</si>
  <si>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</si>
  <si>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</si>
  <si>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</si>
  <si>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</si>
  <si>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</si>
  <si>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</si>
  <si>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</si>
  <si>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</si>
  <si>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</si>
  <si>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</si>
  <si>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</si>
  <si>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</si>
  <si>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</si>
  <si>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</si>
  <si>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</si>
  <si>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</si>
  <si>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</si>
  <si>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</si>
  <si>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</si>
  <si>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</si>
  <si>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</si>
  <si>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</si>
  <si>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</si>
  <si>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</si>
  <si>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</si>
  <si>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</si>
  <si>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</si>
  <si>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</si>
  <si>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</si>
  <si>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</si>
  <si>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</si>
  <si>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</si>
  <si>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</si>
  <si>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</si>
  <si>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</si>
  <si>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</si>
  <si>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</si>
  <si>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</si>
  <si>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</si>
  <si>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</si>
  <si>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</si>
  <si>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</si>
  <si>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</si>
  <si>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</si>
  <si>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</si>
  <si>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</si>
  <si>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</si>
  <si>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</si>
  <si>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</si>
  <si>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</si>
  <si>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</si>
  <si>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</si>
  <si>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</si>
  <si>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</si>
  <si>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</si>
  <si>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</si>
  <si>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</si>
  <si>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</si>
  <si>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</si>
  <si>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</si>
  <si>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</si>
  <si>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</si>
  <si>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</si>
  <si>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</si>
  <si>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</si>
  <si>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</si>
  <si>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</si>
  <si>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</si>
  <si>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</si>
  <si>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</si>
  <si>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</si>
  <si>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</si>
  <si>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</si>
  <si>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</si>
  <si>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</si>
  <si>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</si>
  <si>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</si>
  <si>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</si>
  <si>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</si>
  <si>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</si>
  <si>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</si>
  <si>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</si>
  <si>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</si>
  <si>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</si>
  <si>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</si>
  <si>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</si>
  <si>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</si>
  <si>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</si>
  <si>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</si>
  <si>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</si>
  <si>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</si>
  <si>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</si>
  <si>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</si>
  <si>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</si>
  <si>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</si>
  <si>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</si>
  <si>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</si>
  <si>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</si>
  <si>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</si>
  <si>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</si>
  <si>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</si>
  <si>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</si>
  <si>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</si>
  <si>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</si>
  <si>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</si>
  <si>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</si>
  <si>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</si>
  <si>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</si>
  <si>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</si>
  <si>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</si>
  <si>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</si>
  <si>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</si>
  <si>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</si>
  <si>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</si>
  <si>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</si>
  <si>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</si>
  <si>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</si>
  <si>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</si>
  <si>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</si>
  <si>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</si>
  <si>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</si>
  <si>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</si>
  <si>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</si>
  <si>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</si>
  <si>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</si>
  <si>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</si>
  <si>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</si>
  <si>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</si>
  <si>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</si>
  <si>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</si>
  <si>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</si>
  <si>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</si>
  <si>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</si>
  <si>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</si>
  <si>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</si>
  <si>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</si>
  <si>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</si>
  <si>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</si>
  <si>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</si>
  <si>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</si>
  <si>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</si>
  <si>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</si>
  <si>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</si>
  <si>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</si>
  <si>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</si>
  <si>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</si>
  <si>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</si>
  <si>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</si>
  <si>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</si>
  <si>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</si>
  <si>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</si>
  <si>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</si>
  <si>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</si>
  <si>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</si>
  <si>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</si>
  <si>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</si>
  <si>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</si>
  <si>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</si>
  <si>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</si>
  <si>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</si>
  <si>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</si>
  <si>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</si>
  <si>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</si>
  <si>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</si>
  <si>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</si>
  <si>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</si>
  <si>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</si>
  <si>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</si>
  <si>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</si>
  <si>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</si>
  <si>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</si>
  <si>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</si>
  <si>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</si>
  <si>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</si>
  <si>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</si>
  <si>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</si>
  <si>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</si>
  <si>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</si>
  <si>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</si>
  <si>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</si>
  <si>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</si>
  <si>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</si>
  <si>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</si>
  <si>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</si>
  <si>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</si>
  <si>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</si>
  <si>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</si>
  <si>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</si>
  <si>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</si>
  <si>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</si>
  <si>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</si>
  <si>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</si>
  <si>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</si>
  <si>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</si>
  <si>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</si>
  <si>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</si>
  <si>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</si>
  <si>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</si>
  <si>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</si>
  <si>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</si>
  <si>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</si>
  <si>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</si>
  <si>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</si>
  <si>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</si>
  <si>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</si>
  <si>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</si>
  <si>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</si>
  <si>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</si>
  <si>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</si>
  <si>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</si>
  <si>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</si>
  <si>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</si>
  <si>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</si>
  <si>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</si>
  <si>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</si>
  <si>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</si>
  <si>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</si>
  <si>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</si>
  <si>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</si>
  <si>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</si>
  <si>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</si>
  <si>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</si>
  <si>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</si>
  <si>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</si>
  <si>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</si>
  <si>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</si>
  <si>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</si>
  <si>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</si>
  <si>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</si>
  <si>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</si>
  <si>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</si>
  <si>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</si>
  <si>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</si>
  <si>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</si>
  <si>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</si>
  <si>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</si>
  <si>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</si>
  <si>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</si>
  <si>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</si>
  <si>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</si>
  <si>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</si>
  <si>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</si>
  <si>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</si>
  <si>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</si>
  <si>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</si>
  <si>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</si>
  <si>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</si>
  <si>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</si>
  <si>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</si>
  <si>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</si>
  <si>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</si>
  <si>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</si>
  <si>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</si>
  <si>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</si>
  <si>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</si>
  <si>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</si>
  <si>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</si>
  <si>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</si>
  <si>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</si>
  <si>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</si>
  <si>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</si>
  <si>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</si>
  <si>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</si>
  <si>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</si>
  <si>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</si>
  <si>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</si>
  <si>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</si>
  <si>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</si>
  <si>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</si>
  <si>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</si>
  <si>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</si>
  <si>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</si>
  <si>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</si>
  <si>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</si>
  <si>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</si>
  <si>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</si>
  <si>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</si>
  <si>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</si>
  <si>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</si>
  <si>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</si>
  <si>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</si>
  <si>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</si>
  <si>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</si>
  <si>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</si>
  <si>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</si>
  <si>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</si>
  <si>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</si>
  <si>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</si>
  <si>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</si>
  <si>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</si>
  <si>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</si>
  <si>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</si>
  <si>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</si>
  <si>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</si>
  <si>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</si>
  <si>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</si>
  <si>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</si>
  <si>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</si>
  <si>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</si>
  <si>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</si>
  <si>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</si>
  <si>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</si>
  <si>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</si>
  <si>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</si>
  <si>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</si>
  <si>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</si>
  <si>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</si>
  <si>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</si>
  <si>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</si>
  <si>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</si>
  <si>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</si>
  <si>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</si>
  <si>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</si>
  <si>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</si>
  <si>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</si>
  <si>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</si>
  <si>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</si>
  <si>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</si>
  <si>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</si>
  <si>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</si>
  <si>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</si>
  <si>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</si>
  <si>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</si>
  <si>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</si>
  <si>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</si>
  <si>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</si>
  <si>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</si>
  <si>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</si>
  <si>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</si>
  <si>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</si>
  <si>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</si>
  <si>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</si>
  <si>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</si>
  <si>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</si>
  <si>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</si>
  <si>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</si>
  <si>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</si>
  <si>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</si>
  <si>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</si>
  <si>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</si>
  <si>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</si>
  <si>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</si>
  <si>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</si>
  <si>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</si>
  <si>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</si>
  <si>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</si>
  <si>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</si>
  <si>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</si>
  <si>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</si>
  <si>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</si>
  <si>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</si>
  <si>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</si>
  <si>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</si>
  <si>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</si>
  <si>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</si>
  <si>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</si>
  <si>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</si>
  <si>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</si>
  <si>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</si>
  <si>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</si>
  <si>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</si>
  <si>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</si>
  <si>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</si>
  <si>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</si>
  <si>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</si>
  <si>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</si>
  <si>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</si>
  <si>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</si>
  <si>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</si>
  <si>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</si>
  <si>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</si>
  <si>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</si>
  <si>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</si>
  <si>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</si>
  <si>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</si>
  <si>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</si>
  <si>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</si>
  <si>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</si>
  <si>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</si>
  <si>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</si>
  <si>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</si>
  <si>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</si>
  <si>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</si>
  <si>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</si>
  <si>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</si>
  <si>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</si>
  <si>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</si>
  <si>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</si>
  <si>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</si>
  <si>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</si>
  <si>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</si>
  <si>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</si>
  <si>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</si>
  <si>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</si>
  <si>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</si>
  <si>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</si>
  <si>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</si>
  <si>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</si>
  <si>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</si>
  <si>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</si>
  <si>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</si>
  <si>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</si>
  <si>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</si>
  <si>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</si>
  <si>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</si>
  <si>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</si>
  <si>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</si>
  <si>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</si>
  <si>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</si>
  <si>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</si>
  <si>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</si>
  <si>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</si>
  <si>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</si>
  <si>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</si>
  <si>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</si>
  <si>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</si>
  <si>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</si>
  <si>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</si>
  <si>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</si>
  <si>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</si>
  <si>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</si>
  <si>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</si>
  <si>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</si>
  <si>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</si>
  <si>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</si>
  <si>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</si>
  <si>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</si>
  <si>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</si>
  <si>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</si>
  <si>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</si>
  <si>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</si>
  <si>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</si>
  <si>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</si>
  <si>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</si>
  <si>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</si>
  <si>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</si>
  <si>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</si>
  <si>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</si>
  <si>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</si>
  <si>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</si>
  <si>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</si>
  <si>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</si>
  <si>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</si>
  <si>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</si>
  <si>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</si>
  <si>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</si>
  <si>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</si>
  <si>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</si>
  <si>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</si>
  <si>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</si>
  <si>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</si>
  <si>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</si>
  <si>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</si>
  <si>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</si>
  <si>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</si>
  <si>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</si>
  <si>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</si>
  <si>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</si>
  <si>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</si>
  <si>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</si>
  <si>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</si>
  <si>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</si>
  <si>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</si>
  <si>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</si>
  <si>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</si>
  <si>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</si>
  <si>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</si>
  <si>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</si>
  <si>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</si>
  <si>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</si>
  <si>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</si>
  <si>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</si>
  <si>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</si>
  <si>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</si>
  <si>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</si>
  <si>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</si>
  <si>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</si>
  <si>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</si>
  <si>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</si>
  <si>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</si>
  <si>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</si>
  <si>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</si>
  <si>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</si>
  <si>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</si>
  <si>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</si>
  <si>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</si>
  <si>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</si>
  <si>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</si>
  <si>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</si>
  <si>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</si>
  <si>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</si>
  <si>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</si>
  <si>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</si>
  <si>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</si>
  <si>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</si>
  <si>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</si>
  <si>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</si>
  <si>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</si>
  <si>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</si>
  <si>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</si>
  <si>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</si>
  <si>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</si>
  <si>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</si>
  <si>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</si>
  <si>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</si>
  <si>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</si>
  <si>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</si>
  <si>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</si>
  <si>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</si>
  <si>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</si>
  <si>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</si>
  <si>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</si>
  <si>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</si>
  <si>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</si>
  <si>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</si>
  <si>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</si>
  <si>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</si>
  <si>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</si>
  <si>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</si>
  <si>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</si>
  <si>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</si>
  <si>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</si>
  <si>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</si>
  <si>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</si>
  <si>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</si>
  <si>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</si>
  <si>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</si>
  <si>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</si>
  <si>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</si>
  <si>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</si>
  <si>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</si>
  <si>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</si>
  <si>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</si>
  <si>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</si>
  <si>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</si>
  <si>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</si>
  <si>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</si>
  <si>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</si>
  <si>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</si>
  <si>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</si>
  <si>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</si>
  <si>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</si>
  <si>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</si>
  <si>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</si>
  <si>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</si>
  <si>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</si>
  <si>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</si>
  <si>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</si>
  <si>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</si>
  <si>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</si>
  <si>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</si>
  <si>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</si>
  <si>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</si>
  <si>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</si>
  <si>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</si>
  <si>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</si>
  <si>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</si>
  <si>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</si>
  <si>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</si>
  <si>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</si>
  <si>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</si>
  <si>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</si>
  <si>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</si>
  <si>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</si>
  <si>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</si>
  <si>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</si>
  <si>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</si>
  <si>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</si>
  <si>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</si>
  <si>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</si>
  <si>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</si>
  <si>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</si>
  <si>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</si>
  <si>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</si>
  <si>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</si>
  <si>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</si>
  <si>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</si>
  <si>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</si>
  <si>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</si>
  <si>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</si>
  <si>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</si>
  <si>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</si>
  <si>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</si>
  <si>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</si>
  <si>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</si>
  <si>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</si>
  <si>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</si>
  <si>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</si>
  <si>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</si>
  <si>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</si>
  <si>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</si>
  <si>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</si>
  <si>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</si>
  <si>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</si>
  <si>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</si>
  <si>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</si>
  <si>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</si>
  <si>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</si>
  <si>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</si>
  <si>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</si>
  <si>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</si>
  <si>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</si>
  <si>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</si>
  <si>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</si>
  <si>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</si>
  <si>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</si>
  <si>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</si>
  <si>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</si>
  <si>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</si>
  <si>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</si>
  <si>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</si>
  <si>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</si>
  <si>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</si>
  <si>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</si>
  <si>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</si>
  <si>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</si>
  <si>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</si>
  <si>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</si>
  <si>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</si>
  <si>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</si>
  <si>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</si>
  <si>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</si>
  <si>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</si>
  <si>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</si>
  <si>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</si>
  <si>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</si>
  <si>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</si>
  <si>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</si>
  <si>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</si>
  <si>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</si>
  <si>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</si>
  <si>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</si>
  <si>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</si>
  <si>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</si>
  <si>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</si>
  <si>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</si>
  <si>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</si>
  <si>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</si>
  <si>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</si>
  <si>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</si>
  <si>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</si>
  <si>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</si>
  <si>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</si>
  <si>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</si>
  <si>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</si>
  <si>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</si>
  <si>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</si>
  <si>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</si>
  <si>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</si>
  <si>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</si>
  <si>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</si>
  <si>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</si>
  <si>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</si>
  <si>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</si>
  <si>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</si>
  <si>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</si>
  <si>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</si>
  <si>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</si>
  <si>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</si>
  <si>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</si>
  <si>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</si>
  <si>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</si>
  <si>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</si>
  <si>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</si>
  <si>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</si>
  <si>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</si>
  <si>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</si>
  <si>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</si>
  <si>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</si>
  <si>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</si>
  <si>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</si>
  <si>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</si>
  <si>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</si>
  <si>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</si>
  <si>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</si>
  <si>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</si>
  <si>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</si>
  <si>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</si>
  <si>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</si>
  <si>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</si>
  <si>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</si>
  <si>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</si>
  <si>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</si>
  <si>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</si>
  <si>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</si>
  <si>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</si>
  <si>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</si>
  <si>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</si>
  <si>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</si>
  <si>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</si>
  <si>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</si>
  <si>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</si>
  <si>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</si>
  <si>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</si>
  <si>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</si>
  <si>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</si>
  <si>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</si>
  <si>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</si>
  <si>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</si>
  <si>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</si>
  <si>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</si>
  <si>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</si>
  <si>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</si>
  <si>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</si>
  <si>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</si>
  <si>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</si>
  <si>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</si>
  <si>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</si>
  <si>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</si>
  <si>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</si>
  <si>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</si>
  <si>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</si>
  <si>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</si>
  <si>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</si>
  <si>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</si>
  <si>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</si>
  <si>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</si>
  <si>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</si>
  <si>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</si>
  <si>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</si>
  <si>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</si>
  <si>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</si>
  <si>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</si>
  <si>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</si>
  <si>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</si>
  <si>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</si>
  <si>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</si>
  <si>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</si>
  <si>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</si>
  <si>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</si>
  <si>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</si>
  <si>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</si>
  <si>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</si>
  <si>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</si>
  <si>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</si>
  <si>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</si>
  <si>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</si>
  <si>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</si>
  <si>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</si>
  <si>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</si>
  <si>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</si>
  <si>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</si>
  <si>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</si>
  <si>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</si>
  <si>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</si>
  <si>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</si>
  <si>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</si>
  <si>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</si>
  <si>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</si>
  <si>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</si>
  <si>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</si>
  <si>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</si>
  <si>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</si>
  <si>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</si>
  <si>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</si>
  <si>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</si>
  <si>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</si>
  <si>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</si>
  <si>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</si>
  <si>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</si>
  <si>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</si>
  <si>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</si>
  <si>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</si>
  <si>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</si>
  <si>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</si>
  <si>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</si>
  <si>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</si>
  <si>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</si>
  <si>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</si>
  <si>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</si>
  <si>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</si>
  <si>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</si>
  <si>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</si>
  <si>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</si>
  <si>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</si>
  <si>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</si>
  <si>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</si>
  <si>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</si>
  <si>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</si>
  <si>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</si>
  <si>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</si>
  <si>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</si>
  <si>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</si>
  <si>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</si>
  <si>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</si>
  <si>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</si>
  <si>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</si>
  <si>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</si>
  <si>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</si>
  <si>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</si>
  <si>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</si>
  <si>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</si>
  <si>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</si>
  <si>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</si>
  <si>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</si>
  <si>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</si>
  <si>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</si>
  <si>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</si>
  <si>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</si>
  <si>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</si>
  <si>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</si>
  <si>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</si>
  <si>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</si>
  <si>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</si>
  <si>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</si>
  <si>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</si>
  <si>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</si>
  <si>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</si>
  <si>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</si>
  <si>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</si>
  <si>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</si>
  <si>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</si>
  <si>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</si>
  <si>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</si>
  <si>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</si>
  <si>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</si>
  <si>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</si>
  <si>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</si>
  <si>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</si>
  <si>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</si>
  <si>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</si>
  <si>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</si>
  <si>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</si>
  <si>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</si>
  <si>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</si>
  <si>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</si>
  <si>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</si>
  <si>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</si>
  <si>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</si>
  <si>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</si>
  <si>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</si>
  <si>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</si>
  <si>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</si>
  <si>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</si>
  <si>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</si>
  <si>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</si>
  <si>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</si>
  <si>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</si>
  <si>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</si>
  <si>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</si>
  <si>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</si>
  <si>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</si>
  <si>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</si>
  <si>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</si>
  <si>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</si>
  <si>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</si>
  <si>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</si>
  <si>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</si>
  <si>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</si>
  <si>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</si>
  <si>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</si>
  <si>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</si>
  <si>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</si>
  <si>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</si>
  <si>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</si>
  <si>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</si>
  <si>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</si>
  <si>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</si>
  <si>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</si>
  <si>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</si>
  <si>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</si>
  <si>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</si>
  <si>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</si>
  <si>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</si>
  <si>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</si>
  <si>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</si>
  <si>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</si>
  <si>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</si>
  <si>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</si>
  <si>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</si>
  <si>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</si>
  <si>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</si>
  <si>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</si>
  <si>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</si>
  <si>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</si>
  <si>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</si>
  <si>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</si>
  <si>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</si>
  <si>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</si>
  <si>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</si>
  <si>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</si>
  <si>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</si>
  <si>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</si>
  <si>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</si>
  <si>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</si>
  <si>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</si>
  <si>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</si>
  <si>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</si>
  <si>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</si>
  <si>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</si>
  <si>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</si>
  <si>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</si>
  <si>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</si>
  <si>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</si>
  <si>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</si>
  <si>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</si>
  <si>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</si>
  <si>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</si>
  <si>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</si>
  <si>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</si>
  <si>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</si>
  <si>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</si>
  <si>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</si>
  <si>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</si>
  <si>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</si>
  <si>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</si>
  <si>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</si>
  <si>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</si>
  <si>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</si>
  <si>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</si>
  <si>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</si>
  <si>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</si>
  <si>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</si>
  <si>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</si>
  <si>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</si>
  <si>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</si>
  <si>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</si>
  <si>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</si>
  <si>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</si>
  <si>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</si>
  <si>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</si>
  <si>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</si>
  <si>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</si>
  <si>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</si>
  <si>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</si>
  <si>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</si>
  <si>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</si>
  <si>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</si>
  <si>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</si>
  <si>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</si>
  <si>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</si>
  <si>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</si>
  <si>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</si>
  <si>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</si>
  <si>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</si>
  <si>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</si>
  <si>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</si>
  <si>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</si>
  <si>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</si>
  <si>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</si>
  <si>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</si>
  <si>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</si>
  <si>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</si>
  <si>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</si>
  <si>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</si>
  <si>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</si>
  <si>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</si>
  <si>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</si>
  <si>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</si>
  <si>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</si>
  <si>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</si>
  <si>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</si>
  <si>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</si>
  <si>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</si>
  <si>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</si>
  <si>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</si>
  <si>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</si>
  <si>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</si>
  <si>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</si>
  <si>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</si>
  <si>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</si>
  <si>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</si>
  <si>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</si>
  <si>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</si>
  <si>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</si>
  <si>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</si>
  <si>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</si>
  <si>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</si>
  <si>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</si>
  <si>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</si>
  <si>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</si>
  <si>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</si>
  <si>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</si>
  <si>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</si>
  <si>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</si>
  <si>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</si>
  <si>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</si>
  <si>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</si>
  <si>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</si>
  <si>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</si>
  <si>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</si>
  <si>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</si>
  <si>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</si>
  <si>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</si>
  <si>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</si>
  <si>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</si>
  <si>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</si>
  <si>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</si>
  <si>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</si>
  <si>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</si>
  <si>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</si>
  <si>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</si>
  <si>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</si>
  <si>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</si>
  <si>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</si>
  <si>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</si>
  <si>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</si>
  <si>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</si>
  <si>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</si>
  <si>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</si>
  <si>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</si>
  <si>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</si>
  <si>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</si>
  <si>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</si>
  <si>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</si>
  <si>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</si>
  <si>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</si>
  <si>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</si>
  <si>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</si>
  <si>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</si>
  <si>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</si>
  <si>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</si>
  <si>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</si>
  <si>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</si>
  <si>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</si>
  <si>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</si>
  <si>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</si>
  <si>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</si>
  <si>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</si>
  <si>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</si>
  <si>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</si>
  <si>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</si>
  <si>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</si>
  <si>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</si>
  <si>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</si>
  <si>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</si>
  <si>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</si>
  <si>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</si>
  <si>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</si>
  <si>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</si>
  <si>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</si>
  <si>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</si>
  <si>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</si>
  <si>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</si>
  <si>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</si>
  <si>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</si>
  <si>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</si>
  <si>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</si>
  <si>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</si>
  <si>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</si>
  <si>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</si>
  <si>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</si>
  <si>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</si>
  <si>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</si>
  <si>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</si>
  <si>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</si>
  <si>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</si>
  <si>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</si>
  <si>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</si>
  <si>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</si>
  <si>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</si>
  <si>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</si>
  <si>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</si>
  <si>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</si>
  <si>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</si>
  <si>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</si>
  <si>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</si>
  <si>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</si>
  <si>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</si>
  <si>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</si>
  <si>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</si>
  <si>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</si>
  <si>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</si>
  <si>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</si>
  <si>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</si>
  <si>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</si>
  <si>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</si>
  <si>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</si>
  <si>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</si>
  <si>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</si>
  <si>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</si>
  <si>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</si>
  <si>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</si>
  <si>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</si>
  <si>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</si>
  <si>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</si>
  <si>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</si>
  <si>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</si>
  <si>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</si>
  <si>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</si>
  <si>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</si>
  <si>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</si>
  <si>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</si>
  <si>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</si>
  <si>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</si>
  <si>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</si>
  <si>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</si>
  <si>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</si>
  <si>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</si>
  <si>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</si>
  <si>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</si>
  <si>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</si>
  <si>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</si>
  <si>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</si>
  <si>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</si>
  <si>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</si>
  <si>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</si>
  <si>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</si>
  <si>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</si>
  <si>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</si>
  <si>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</si>
  <si>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</si>
  <si>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</si>
  <si>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</si>
  <si>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</si>
  <si>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</si>
  <si>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</si>
  <si>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</si>
  <si>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</si>
  <si>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</si>
  <si>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</si>
  <si>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</si>
  <si>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</si>
  <si>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</si>
  <si>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</si>
  <si>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</si>
  <si>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</si>
  <si>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</si>
  <si>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</si>
  <si>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</si>
  <si>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</si>
  <si>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</si>
  <si>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</si>
  <si>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</si>
  <si>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</si>
  <si>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</si>
  <si>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</si>
  <si>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</si>
  <si>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</si>
  <si>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</si>
  <si>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</si>
  <si>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</si>
  <si>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</si>
  <si>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</si>
  <si>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</si>
  <si>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</si>
  <si>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</si>
  <si>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</si>
  <si>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</si>
  <si>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</si>
  <si>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</si>
  <si>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</si>
  <si>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</si>
  <si>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</si>
  <si>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</si>
  <si>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</si>
  <si>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</si>
  <si>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</si>
  <si>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</si>
  <si>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</si>
  <si>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</si>
  <si>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</si>
  <si>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</si>
  <si>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</si>
  <si>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</si>
  <si>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</si>
  <si>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</si>
  <si>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</si>
  <si>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</si>
  <si>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</si>
  <si>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</si>
  <si>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</si>
  <si>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</si>
  <si>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</si>
  <si>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</si>
  <si>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</si>
  <si>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</si>
  <si>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</si>
  <si>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</si>
  <si>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</si>
  <si>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</si>
  <si>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</si>
  <si>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</si>
  <si>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</si>
  <si>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</si>
  <si>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</si>
  <si>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</si>
  <si>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</si>
  <si>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</si>
  <si>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</si>
  <si>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</si>
  <si>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</si>
  <si>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</si>
  <si>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</si>
  <si>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</si>
  <si>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</si>
  <si>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</si>
  <si>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</si>
  <si>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</si>
  <si>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</si>
  <si>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</si>
  <si>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</si>
  <si>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</si>
  <si>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</si>
  <si>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</si>
  <si>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</si>
  <si>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</si>
  <si>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</si>
  <si>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</si>
  <si>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</si>
  <si>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</si>
  <si>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</si>
  <si>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</si>
  <si>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</si>
  <si>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</si>
  <si>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</si>
  <si>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</si>
  <si>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</si>
  <si>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</si>
  <si>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</si>
  <si>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</si>
  <si>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</si>
  <si>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</si>
  <si>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</si>
  <si>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</si>
  <si>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</si>
  <si>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</si>
  <si>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</si>
  <si>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</si>
  <si>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</si>
  <si>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</si>
  <si>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</si>
  <si>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</si>
  <si>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</si>
  <si>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</si>
  <si>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</si>
  <si>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</si>
  <si>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</si>
  <si>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</si>
  <si>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</si>
  <si>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</si>
  <si>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</si>
  <si>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</si>
  <si>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</si>
  <si>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</si>
  <si>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</si>
  <si>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</si>
  <si>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</si>
  <si>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</si>
  <si>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</si>
  <si>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</si>
  <si>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</si>
  <si>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</si>
  <si>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</si>
  <si>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</si>
  <si>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</si>
  <si>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</si>
  <si>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</si>
  <si>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</si>
  <si>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</si>
  <si>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</si>
  <si>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</si>
  <si>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</si>
  <si>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</si>
  <si>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</si>
  <si>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</si>
  <si>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</si>
  <si>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</si>
  <si>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</si>
  <si>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</si>
  <si>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</si>
  <si>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</si>
  <si>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</si>
  <si>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</si>
  <si>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</si>
  <si>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</si>
  <si>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</si>
  <si>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</si>
  <si>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</si>
  <si>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</si>
  <si>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</si>
  <si>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</si>
  <si>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</si>
  <si>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</si>
  <si>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</si>
  <si>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</si>
  <si>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</si>
  <si>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</si>
  <si>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</si>
  <si>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</si>
  <si>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</si>
  <si>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</si>
  <si>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</si>
  <si>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</si>
  <si>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</si>
  <si>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</si>
  <si>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</si>
  <si>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</si>
  <si>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</si>
  <si>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</si>
  <si>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</si>
  <si>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</si>
  <si>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</si>
  <si>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</si>
  <si>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</si>
  <si>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</si>
  <si>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</si>
  <si>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</si>
  <si>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</si>
  <si>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</si>
  <si>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</si>
  <si>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</si>
  <si>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</si>
  <si>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</si>
  <si>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</si>
  <si>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</si>
  <si>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</si>
  <si>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</si>
  <si>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</si>
  <si>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</si>
  <si>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</si>
  <si>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</si>
  <si>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</si>
  <si>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</si>
  <si>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</si>
  <si>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</si>
  <si>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</si>
  <si>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</si>
  <si>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</si>
  <si>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</si>
  <si>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</si>
  <si>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</si>
  <si>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</si>
  <si>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</si>
  <si>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</si>
  <si>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</si>
  <si>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</si>
  <si>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</si>
  <si>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</si>
  <si>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</si>
  <si>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</si>
  <si>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</si>
  <si>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</si>
  <si>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</si>
  <si>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</si>
  <si>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</si>
  <si>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</si>
  <si>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</si>
  <si>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</si>
  <si>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</si>
  <si>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</si>
  <si>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</si>
  <si>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</si>
  <si>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</si>
  <si>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</si>
  <si>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</si>
  <si>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</si>
  <si>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</si>
  <si>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</si>
  <si>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</si>
  <si>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</si>
  <si>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</si>
  <si>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</si>
  <si>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</si>
  <si>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</si>
  <si>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</si>
  <si>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</si>
  <si>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</si>
  <si>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</si>
  <si>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</si>
  <si>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</si>
  <si>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</si>
  <si>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</si>
  <si>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</si>
  <si>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</si>
  <si>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</si>
  <si>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</si>
  <si>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</si>
  <si>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</si>
  <si>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</si>
  <si>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</si>
  <si>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</si>
  <si>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</si>
  <si>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</si>
  <si>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</si>
  <si>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</si>
  <si>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</si>
  <si>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</si>
  <si>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</si>
  <si>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</si>
  <si>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</si>
  <si>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</si>
  <si>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</si>
  <si>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</si>
  <si>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</si>
  <si>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</si>
  <si>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</si>
  <si>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</si>
  <si>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</si>
  <si>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</si>
  <si>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</si>
  <si>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</si>
  <si>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</si>
  <si>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</si>
  <si>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</si>
  <si>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</si>
  <si>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</si>
  <si>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</si>
  <si>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</si>
  <si>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</si>
  <si>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</si>
  <si>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</si>
  <si>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</si>
  <si>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</si>
  <si>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</si>
  <si>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</si>
  <si>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</si>
  <si>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</si>
  <si>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</si>
  <si>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</si>
  <si>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</si>
  <si>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</si>
  <si>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</si>
  <si>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</si>
  <si>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</si>
  <si>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</si>
  <si>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</si>
  <si>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</si>
  <si>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</si>
  <si>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</si>
  <si>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</si>
  <si>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</si>
  <si>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</si>
  <si>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</si>
  <si>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</si>
  <si>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</si>
  <si>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</si>
  <si>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</si>
  <si>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</si>
  <si>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</si>
  <si>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</si>
  <si>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</si>
  <si>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</si>
  <si>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</si>
  <si>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</si>
  <si>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</si>
  <si>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</si>
  <si>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</si>
  <si>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</si>
  <si>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</si>
  <si>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</si>
  <si>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</si>
  <si>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</si>
  <si>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</si>
  <si>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</si>
  <si>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</si>
  <si>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</si>
  <si>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</si>
  <si>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</si>
  <si>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</si>
  <si>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</si>
  <si>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</si>
  <si>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</si>
  <si>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</si>
  <si>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</si>
  <si>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</si>
  <si>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</si>
  <si>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</si>
  <si>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</si>
  <si>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</si>
  <si>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</si>
  <si>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</si>
  <si>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</si>
  <si>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</si>
  <si>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</si>
  <si>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</si>
  <si>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</si>
  <si>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</si>
  <si>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</si>
  <si>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</si>
  <si>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</si>
  <si>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</si>
  <si>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</si>
  <si>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</si>
  <si>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</si>
  <si>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</si>
  <si>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</si>
  <si>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</si>
  <si>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</si>
  <si>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</si>
  <si>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</si>
  <si>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</si>
  <si>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</si>
  <si>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</si>
  <si>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</si>
  <si>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</si>
  <si>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</si>
  <si>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</si>
  <si>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</si>
  <si>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</si>
  <si>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</si>
  <si>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</si>
  <si>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</si>
  <si>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</si>
  <si>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</si>
  <si>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</si>
  <si>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</si>
  <si>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</si>
  <si>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</si>
  <si>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</si>
  <si>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</si>
  <si>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</si>
  <si>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</si>
  <si>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</si>
  <si>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</si>
  <si>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</si>
  <si>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</si>
  <si>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</si>
  <si>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</si>
  <si>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</si>
  <si>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</si>
  <si>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</si>
  <si>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</si>
  <si>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AL 31  DE ENERO DE  2020</t>
  </si>
  <si>
    <t>ENERO/ 2020</t>
  </si>
  <si>
    <t>Utilidad (Pérdida) de Operación</t>
  </si>
  <si>
    <t>POR EL PERIODO DEL 01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</si>
</sst>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2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43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/>
    <xf numFmtId="43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43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43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43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3" fontId="0" fillId="2" borderId="0" xfId="1" applyNumberFormat="1" applyFont="1" applyFill="1" applyBorder="1"/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/>
    <cellStyle name="Millares 2 2" xfId="4"/>
    <cellStyle name="Millares 2 2 2" xfId="15"/>
    <cellStyle name="Millares 2 3" xfId="14"/>
    <cellStyle name="Millares 3" xfId="12"/>
    <cellStyle name="Moneda" xfId="11" builtinId="4"/>
    <cellStyle name="Moneda 2" xfId="16"/>
    <cellStyle name="Normal" xfId="0" builtinId="0"/>
    <cellStyle name="Normal 2" xfId="2"/>
    <cellStyle name="Normal 2 2" xfId="5"/>
    <cellStyle name="Normal 2 2 2" xfId="6"/>
    <cellStyle name="Normal 2 3" xfId="13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Administración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Administración y Finanzas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1783080</xdr:colOff>
      <xdr:row>38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MX" sz="1100" b="0" i="0" baseline="0">
              <a:effectLst/>
              <a:latin typeface="+mn-lt"/>
              <a:ea typeface="+mn-ea"/>
              <a:cs typeface="+mn-cs"/>
            </a:rPr>
            <a:t>Adolfo Salume Artiñano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Representante Legal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41</xdr:row>
      <xdr:rowOff>47626</xdr:rowOff>
    </xdr:from>
    <xdr:to>
      <xdr:col>2</xdr:col>
      <xdr:colOff>2101215</xdr:colOff>
      <xdr:row>44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showGridLines="0" tabSelected="1" topLeftCell="A34" workbookViewId="0">
      <selection activeCell="B41" sqref="B41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21875" style="2" customWidth="1"/>
    <col min="6" max="6" width="13.21875" style="3" customWidth="1"/>
    <col min="7" max="7" width="20.109375" style="144" customWidth="1"/>
    <col min="8" max="8" width="13.5546875" style="2" customWidth="1"/>
    <col min="9" max="9" width="22.44140625" style="2" customWidth="1"/>
    <col min="10" max="10" width="15.44140625" style="2" customWidth="1"/>
    <col min="11" max="11" width="16.6640625" style="2" customWidth="1"/>
    <col min="12" max="12" width="18.5546875" style="2" customWidth="1"/>
    <col min="13" max="13" width="19.44140625" style="2" customWidth="1"/>
    <col min="14" max="14" width="30.6640625" style="2" customWidth="1"/>
    <col min="15" max="15" width="20.33203125" style="2" customWidth="1"/>
    <col min="16" max="16" width="30.33203125" style="2" customWidth="1"/>
    <col min="17" max="17" width="25.88671875" style="2" customWidth="1"/>
    <col min="18" max="18" width="25" style="2" customWidth="1"/>
    <col min="19" max="19" width="37.109375" style="2" customWidth="1"/>
    <col min="20" max="20" width="58.88671875" style="2" customWidth="1"/>
    <col min="21" max="21" width="30.109375" style="2" customWidth="1"/>
    <col min="22" max="22" width="25" style="2" customWidth="1"/>
    <col min="23" max="23" width="19.6640625" style="2" customWidth="1"/>
    <col min="24" max="16384" width="9.109375" style="2"/>
  </cols>
  <sheetData>
    <row r="1" spans="1:23" ht="76.5" customHeight="1" x14ac:dyDescent="0.25">
      <c r="A1" s="1"/>
      <c r="B1" s="155"/>
      <c r="C1" s="156"/>
      <c r="D1" s="156"/>
      <c r="E1" s="156"/>
      <c r="F1" s="9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13.8" x14ac:dyDescent="0.25">
      <c r="A2" s="1"/>
      <c r="B2" s="160" t="s">
        <v>3858</v>
      </c>
      <c r="C2" s="161"/>
      <c r="D2" s="161"/>
      <c r="E2" s="161"/>
      <c r="F2" s="162"/>
    </row>
    <row r="3" spans="1:23" ht="13.8" x14ac:dyDescent="0.25">
      <c r="A3" s="1"/>
      <c r="B3" s="160" t="s">
        <v>2706</v>
      </c>
      <c r="C3" s="161"/>
      <c r="D3" s="161"/>
      <c r="E3" s="161"/>
      <c r="F3" s="162"/>
    </row>
    <row r="4" spans="1:23" ht="13.8" x14ac:dyDescent="0.25">
      <c r="A4" s="1"/>
      <c r="B4" s="160" t="s">
        <v>3859</v>
      </c>
      <c r="C4" s="161"/>
      <c r="D4" s="161"/>
      <c r="E4" s="161"/>
      <c r="F4" s="162"/>
    </row>
    <row r="5" spans="1:23" x14ac:dyDescent="0.25">
      <c r="A5" s="1"/>
      <c r="B5" s="157" t="s">
        <v>3843</v>
      </c>
      <c r="C5" s="158"/>
      <c r="D5" s="158"/>
      <c r="E5" s="158"/>
      <c r="F5" s="159"/>
    </row>
    <row r="6" spans="1:23" x14ac:dyDescent="0.25">
      <c r="A6" s="1"/>
      <c r="B6" s="142"/>
      <c r="C6" s="143"/>
      <c r="D6" s="143"/>
      <c r="E6" s="143"/>
      <c r="F6" s="59"/>
    </row>
    <row r="7" spans="1:23" x14ac:dyDescent="0.25">
      <c r="A7" s="1"/>
      <c r="B7" s="142"/>
      <c r="C7" s="143"/>
      <c r="D7" s="143"/>
      <c r="E7" s="96" t="s">
        <v>3860</v>
      </c>
      <c r="F7" s="54"/>
    </row>
    <row r="8" spans="1:23" x14ac:dyDescent="0.25">
      <c r="A8" s="1"/>
      <c r="B8" s="55" t="s">
        <v>0</v>
      </c>
      <c r="C8" s="5"/>
      <c r="D8" s="143"/>
      <c r="E8" s="143"/>
      <c r="F8" s="54"/>
    </row>
    <row r="9" spans="1:23" x14ac:dyDescent="0.25">
      <c r="A9" s="1"/>
      <c r="B9" s="56" t="s">
        <v>1</v>
      </c>
      <c r="C9" s="6"/>
      <c r="D9" s="4"/>
      <c r="E9" s="4"/>
      <c r="F9" s="54"/>
    </row>
    <row r="10" spans="1:23" x14ac:dyDescent="0.25">
      <c r="A10" s="1"/>
      <c r="B10" s="57" t="s">
        <v>581</v>
      </c>
      <c r="C10" s="4"/>
      <c r="D10" s="6" t="s">
        <v>570</v>
      </c>
      <c r="E10" s="130">
        <v>23041343.960000001</v>
      </c>
      <c r="F10" s="54"/>
    </row>
    <row r="11" spans="1:23" ht="13.5" customHeight="1" x14ac:dyDescent="0.25">
      <c r="A11" s="1"/>
      <c r="B11" s="57" t="s">
        <v>582</v>
      </c>
      <c r="C11" s="4"/>
      <c r="D11" s="4"/>
      <c r="E11" s="130">
        <v>0</v>
      </c>
      <c r="F11" s="54"/>
    </row>
    <row r="12" spans="1:23" ht="21.75" customHeight="1" x14ac:dyDescent="0.25">
      <c r="A12" s="1"/>
      <c r="B12" s="57" t="s">
        <v>583</v>
      </c>
      <c r="C12" s="4"/>
      <c r="D12" s="4"/>
      <c r="E12" s="130">
        <v>2820148.77</v>
      </c>
      <c r="F12" s="54"/>
    </row>
    <row r="13" spans="1:23" ht="19.5" customHeight="1" x14ac:dyDescent="0.25">
      <c r="A13" s="1"/>
      <c r="B13" s="57" t="s">
        <v>3846</v>
      </c>
      <c r="C13" s="4"/>
      <c r="D13" s="4"/>
      <c r="E13" s="130">
        <v>41401883.080000006</v>
      </c>
      <c r="F13" s="54"/>
    </row>
    <row r="14" spans="1:23" ht="22.5" customHeight="1" x14ac:dyDescent="0.25">
      <c r="A14" s="1"/>
      <c r="B14" s="57"/>
      <c r="C14" s="4"/>
      <c r="D14" s="4"/>
      <c r="E14" s="133">
        <f>SUM(E10:E13)</f>
        <v>67263375.810000002</v>
      </c>
      <c r="F14" s="54"/>
      <c r="G14" s="147"/>
      <c r="H14" s="147"/>
    </row>
    <row r="15" spans="1:23" x14ac:dyDescent="0.25">
      <c r="A15" s="1"/>
      <c r="B15" s="56" t="s">
        <v>2</v>
      </c>
      <c r="C15" s="6"/>
      <c r="D15" s="6"/>
      <c r="E15" s="127"/>
      <c r="F15" s="54"/>
    </row>
    <row r="16" spans="1:23" ht="23.25" customHeight="1" x14ac:dyDescent="0.25">
      <c r="A16" s="1"/>
      <c r="B16" s="57" t="s">
        <v>571</v>
      </c>
      <c r="C16" s="4"/>
      <c r="D16" s="4"/>
      <c r="E16" s="130">
        <v>6500550.1600000001</v>
      </c>
      <c r="F16" s="54"/>
    </row>
    <row r="17" spans="1:8" x14ac:dyDescent="0.25">
      <c r="A17" s="1"/>
      <c r="B17" s="58"/>
      <c r="C17" s="1"/>
      <c r="D17" s="1"/>
      <c r="E17" s="132">
        <f>+E16</f>
        <v>6500550.1600000001</v>
      </c>
      <c r="F17" s="54"/>
      <c r="H17" s="148"/>
    </row>
    <row r="18" spans="1:8" x14ac:dyDescent="0.25">
      <c r="A18" s="1"/>
      <c r="B18" s="56" t="s">
        <v>3</v>
      </c>
      <c r="C18" s="6"/>
      <c r="D18" s="6"/>
      <c r="E18" s="127"/>
      <c r="F18" s="54"/>
    </row>
    <row r="19" spans="1:8" ht="12" customHeight="1" x14ac:dyDescent="0.25">
      <c r="A19" s="1"/>
      <c r="B19" s="57" t="s">
        <v>584</v>
      </c>
      <c r="C19" s="4"/>
      <c r="D19" s="4"/>
      <c r="E19" s="130">
        <v>4006742.7399999998</v>
      </c>
      <c r="F19" s="54"/>
    </row>
    <row r="20" spans="1:8" x14ac:dyDescent="0.25">
      <c r="A20" s="1"/>
      <c r="B20" s="57"/>
      <c r="C20" s="4"/>
      <c r="D20" s="4"/>
      <c r="E20" s="126"/>
      <c r="F20" s="54"/>
    </row>
    <row r="21" spans="1:8" ht="13.8" thickBot="1" x14ac:dyDescent="0.3">
      <c r="A21" s="1"/>
      <c r="B21" s="153" t="s">
        <v>572</v>
      </c>
      <c r="C21" s="154"/>
      <c r="D21" s="52" t="s">
        <v>570</v>
      </c>
      <c r="E21" s="129">
        <f>+E14+E17+E19</f>
        <v>77770668.709999993</v>
      </c>
      <c r="F21" s="125"/>
      <c r="H21" s="149"/>
    </row>
    <row r="22" spans="1:8" ht="9" customHeight="1" thickTop="1" x14ac:dyDescent="0.25">
      <c r="A22" s="1"/>
      <c r="B22" s="140"/>
      <c r="C22" s="141"/>
      <c r="D22" s="6"/>
      <c r="E22" s="127"/>
      <c r="F22" s="54"/>
    </row>
    <row r="23" spans="1:8" x14ac:dyDescent="0.25">
      <c r="A23" s="1"/>
      <c r="B23" s="55" t="s">
        <v>4</v>
      </c>
      <c r="C23" s="5"/>
      <c r="D23" s="143"/>
      <c r="E23" s="128"/>
      <c r="F23" s="54"/>
    </row>
    <row r="24" spans="1:8" x14ac:dyDescent="0.25">
      <c r="A24" s="1"/>
      <c r="B24" s="56" t="s">
        <v>5</v>
      </c>
      <c r="C24" s="6"/>
      <c r="D24" s="6"/>
      <c r="E24" s="127"/>
      <c r="F24" s="54"/>
    </row>
    <row r="25" spans="1:8" ht="20.25" customHeight="1" x14ac:dyDescent="0.25">
      <c r="A25" s="1"/>
      <c r="B25" s="57" t="s">
        <v>585</v>
      </c>
      <c r="C25" s="4"/>
      <c r="D25" s="4"/>
      <c r="E25" s="130">
        <v>48511423.420000002</v>
      </c>
      <c r="F25" s="54"/>
    </row>
    <row r="26" spans="1:8" ht="18.75" customHeight="1" x14ac:dyDescent="0.25">
      <c r="A26" s="1"/>
      <c r="B26" s="57" t="s">
        <v>6</v>
      </c>
      <c r="C26" s="4"/>
      <c r="D26" s="4"/>
      <c r="E26" s="138">
        <v>76802.540000000008</v>
      </c>
      <c r="F26" s="54"/>
    </row>
    <row r="27" spans="1:8" ht="12.75" customHeight="1" x14ac:dyDescent="0.25">
      <c r="A27" s="1"/>
      <c r="B27" s="58"/>
      <c r="C27" s="1"/>
      <c r="D27" s="1"/>
      <c r="E27" s="131">
        <f>+E25+E26</f>
        <v>48588225.960000001</v>
      </c>
      <c r="F27" s="54"/>
      <c r="G27" s="145"/>
      <c r="H27" s="145"/>
    </row>
    <row r="28" spans="1:8" x14ac:dyDescent="0.25">
      <c r="A28" s="1"/>
      <c r="B28" s="56" t="s">
        <v>7</v>
      </c>
      <c r="C28" s="6"/>
      <c r="D28" s="6"/>
      <c r="E28" s="127"/>
      <c r="F28" s="54"/>
    </row>
    <row r="29" spans="1:8" x14ac:dyDescent="0.25">
      <c r="A29" s="1"/>
      <c r="B29" s="57" t="s">
        <v>8</v>
      </c>
      <c r="C29" s="4"/>
      <c r="D29" s="4"/>
      <c r="E29" s="130">
        <v>2229922.7199999997</v>
      </c>
      <c r="F29" s="54"/>
    </row>
    <row r="30" spans="1:8" x14ac:dyDescent="0.25">
      <c r="A30" s="1"/>
      <c r="B30" s="57" t="s">
        <v>9</v>
      </c>
      <c r="C30" s="4"/>
      <c r="D30" s="4"/>
      <c r="E30" s="130">
        <v>1227769.46</v>
      </c>
      <c r="F30" s="54"/>
    </row>
    <row r="31" spans="1:8" ht="22.8" customHeight="1" x14ac:dyDescent="0.25">
      <c r="A31" s="1"/>
      <c r="B31" s="57"/>
      <c r="C31" s="4"/>
      <c r="D31" s="4"/>
      <c r="E31" s="134">
        <f>+E29+E30</f>
        <v>3457692.1799999997</v>
      </c>
      <c r="F31" s="54"/>
      <c r="G31" s="150"/>
      <c r="H31" s="150"/>
    </row>
    <row r="32" spans="1:8" ht="13.8" customHeight="1" x14ac:dyDescent="0.25">
      <c r="A32" s="1"/>
      <c r="B32" s="57"/>
      <c r="C32" s="4"/>
      <c r="D32" s="4"/>
      <c r="E32" s="135"/>
      <c r="F32" s="54"/>
    </row>
    <row r="33" spans="1:8" ht="17.399999999999999" customHeight="1" x14ac:dyDescent="0.25">
      <c r="A33" s="1"/>
      <c r="B33" s="107" t="s">
        <v>573</v>
      </c>
      <c r="C33" s="106"/>
      <c r="D33" s="104"/>
      <c r="E33" s="136">
        <f>+E27+E31</f>
        <v>52045918.140000001</v>
      </c>
      <c r="F33" s="54"/>
      <c r="G33" s="151"/>
      <c r="H33" s="151"/>
    </row>
    <row r="34" spans="1:8" ht="21.6" customHeight="1" x14ac:dyDescent="0.25">
      <c r="A34" s="1"/>
      <c r="B34" s="105" t="s">
        <v>10</v>
      </c>
      <c r="C34" s="106"/>
      <c r="D34" s="106"/>
      <c r="E34" s="109">
        <f>+E35+E36</f>
        <v>25724750.57</v>
      </c>
      <c r="F34" s="54"/>
      <c r="G34" s="152"/>
      <c r="H34" s="152"/>
    </row>
    <row r="35" spans="1:8" ht="21.6" customHeight="1" x14ac:dyDescent="0.25">
      <c r="A35" s="1"/>
      <c r="B35" s="103" t="s">
        <v>11</v>
      </c>
      <c r="C35" s="104"/>
      <c r="D35" s="104"/>
      <c r="E35" s="130">
        <v>20333675</v>
      </c>
      <c r="F35" s="54"/>
    </row>
    <row r="36" spans="1:8" ht="21.6" customHeight="1" x14ac:dyDescent="0.25">
      <c r="A36" s="1"/>
      <c r="B36" s="103" t="s">
        <v>3853</v>
      </c>
      <c r="C36" s="106"/>
      <c r="D36" s="106"/>
      <c r="E36" s="130">
        <v>5391075.5699999994</v>
      </c>
      <c r="F36" s="54"/>
    </row>
    <row r="37" spans="1:8" x14ac:dyDescent="0.25">
      <c r="B37" s="57"/>
      <c r="C37" s="4"/>
      <c r="D37" s="4"/>
      <c r="E37" s="102"/>
      <c r="F37" s="54"/>
    </row>
    <row r="38" spans="1:8" ht="19.8" customHeight="1" x14ac:dyDescent="0.4">
      <c r="B38" s="60" t="s">
        <v>574</v>
      </c>
      <c r="C38" s="6"/>
      <c r="D38" s="6" t="s">
        <v>570</v>
      </c>
      <c r="E38" s="108">
        <f>+E33+E34</f>
        <v>77770668.710000008</v>
      </c>
      <c r="F38" s="54"/>
      <c r="G38" s="146"/>
      <c r="H38" s="146"/>
    </row>
    <row r="39" spans="1:8" x14ac:dyDescent="0.25">
      <c r="B39" s="61"/>
      <c r="C39" s="62"/>
      <c r="E39" s="102"/>
      <c r="F39" s="137"/>
    </row>
    <row r="40" spans="1:8" x14ac:dyDescent="0.25">
      <c r="B40" s="61"/>
      <c r="C40" s="62"/>
      <c r="E40" s="102"/>
      <c r="F40" s="54"/>
    </row>
    <row r="41" spans="1:8" x14ac:dyDescent="0.25">
      <c r="B41" s="63"/>
      <c r="D41" s="19"/>
      <c r="E41" s="102"/>
      <c r="F41" s="54"/>
    </row>
    <row r="42" spans="1:8" x14ac:dyDescent="0.25">
      <c r="B42" s="63"/>
      <c r="F42" s="54"/>
    </row>
    <row r="43" spans="1:8" hidden="1" x14ac:dyDescent="0.25">
      <c r="B43" s="63"/>
      <c r="F43" s="54"/>
    </row>
    <row r="44" spans="1:8" hidden="1" x14ac:dyDescent="0.25">
      <c r="B44" s="63"/>
      <c r="F44" s="54"/>
    </row>
    <row r="45" spans="1:8" hidden="1" x14ac:dyDescent="0.25">
      <c r="B45" s="63"/>
      <c r="F45" s="54"/>
    </row>
    <row r="46" spans="1:8" hidden="1" x14ac:dyDescent="0.25">
      <c r="B46" s="63"/>
      <c r="F46" s="54"/>
    </row>
    <row r="47" spans="1:8" hidden="1" x14ac:dyDescent="0.25">
      <c r="B47" s="63"/>
      <c r="F47" s="54"/>
    </row>
    <row r="48" spans="1:8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6"/>
      <c r="F78" s="2"/>
    </row>
    <row r="79" spans="2:6" x14ac:dyDescent="0.25">
      <c r="D79" s="116"/>
      <c r="F79" s="2"/>
    </row>
    <row r="80" spans="2:6" x14ac:dyDescent="0.25">
      <c r="D80" s="116"/>
      <c r="F80" s="2"/>
    </row>
    <row r="81" spans="4:6" x14ac:dyDescent="0.25">
      <c r="D81" s="116"/>
      <c r="E81" s="102"/>
      <c r="F81" s="2"/>
    </row>
    <row r="82" spans="4:6" x14ac:dyDescent="0.25">
      <c r="D82" s="116"/>
      <c r="F82" s="2"/>
    </row>
    <row r="83" spans="4:6" x14ac:dyDescent="0.25">
      <c r="D83" s="116"/>
    </row>
    <row r="84" spans="4:6" x14ac:dyDescent="0.25">
      <c r="D84" s="116"/>
    </row>
    <row r="85" spans="4:6" x14ac:dyDescent="0.25">
      <c r="D85" s="116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8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topLeftCell="B31" workbookViewId="0">
      <selection activeCell="B42" sqref="B42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16384" width="9.109375" style="8"/>
  </cols>
  <sheetData>
    <row r="1" spans="1:4" ht="72" customHeight="1" x14ac:dyDescent="0.25">
      <c r="A1" s="69"/>
      <c r="B1" s="89"/>
      <c r="C1" s="90"/>
      <c r="D1" s="113"/>
    </row>
    <row r="2" spans="1:4" x14ac:dyDescent="0.25">
      <c r="A2" s="70"/>
      <c r="B2" s="163" t="s">
        <v>3858</v>
      </c>
      <c r="C2" s="164"/>
      <c r="D2" s="165"/>
    </row>
    <row r="3" spans="1:4" x14ac:dyDescent="0.25">
      <c r="A3" s="70"/>
      <c r="B3" s="166" t="s">
        <v>2686</v>
      </c>
      <c r="C3" s="167"/>
      <c r="D3" s="168"/>
    </row>
    <row r="4" spans="1:4" ht="12.75" customHeight="1" x14ac:dyDescent="0.25">
      <c r="A4" s="70"/>
      <c r="B4" s="166" t="s">
        <v>3862</v>
      </c>
      <c r="C4" s="167"/>
      <c r="D4" s="168"/>
    </row>
    <row r="5" spans="1:4" ht="12.75" customHeight="1" thickBot="1" x14ac:dyDescent="0.3">
      <c r="A5" s="70"/>
      <c r="B5" s="169" t="s">
        <v>3843</v>
      </c>
      <c r="C5" s="170"/>
      <c r="D5" s="171"/>
    </row>
    <row r="6" spans="1:4" ht="12.75" customHeight="1" thickBot="1" x14ac:dyDescent="0.3">
      <c r="A6" s="70"/>
      <c r="B6" s="84"/>
      <c r="C6" s="85"/>
      <c r="D6" s="92"/>
    </row>
    <row r="7" spans="1:4" ht="28.8" customHeight="1" x14ac:dyDescent="0.25">
      <c r="A7" s="70"/>
      <c r="B7" s="89"/>
      <c r="C7" s="90"/>
      <c r="D7" s="110"/>
    </row>
    <row r="8" spans="1:4" x14ac:dyDescent="0.25">
      <c r="A8" s="70"/>
      <c r="B8" s="73" t="s">
        <v>2687</v>
      </c>
      <c r="C8" s="13"/>
      <c r="D8" s="98">
        <f>+SUM(D9:D15)</f>
        <v>2589951.4500000002</v>
      </c>
    </row>
    <row r="9" spans="1:4" x14ac:dyDescent="0.25">
      <c r="A9" s="70"/>
      <c r="B9" s="74" t="s">
        <v>2688</v>
      </c>
      <c r="C9" s="11"/>
      <c r="D9" s="86">
        <v>2246685.79</v>
      </c>
    </row>
    <row r="10" spans="1:4" ht="15" customHeight="1" x14ac:dyDescent="0.25">
      <c r="A10" s="70"/>
      <c r="B10" s="74" t="s">
        <v>2689</v>
      </c>
      <c r="C10" s="11"/>
      <c r="D10" s="86">
        <v>86573.22</v>
      </c>
    </row>
    <row r="11" spans="1:4" x14ac:dyDescent="0.25">
      <c r="A11" s="70"/>
      <c r="B11" s="74" t="s">
        <v>2690</v>
      </c>
      <c r="C11" s="11"/>
      <c r="D11" s="86">
        <v>14093.88</v>
      </c>
    </row>
    <row r="12" spans="1:4" x14ac:dyDescent="0.25">
      <c r="A12" s="70"/>
      <c r="B12" s="74" t="s">
        <v>2691</v>
      </c>
      <c r="C12" s="11"/>
      <c r="D12" s="86">
        <v>0</v>
      </c>
    </row>
    <row r="13" spans="1:4" x14ac:dyDescent="0.25">
      <c r="A13" s="70"/>
      <c r="B13" s="74" t="s">
        <v>2692</v>
      </c>
      <c r="C13" s="11"/>
      <c r="D13" s="86">
        <v>24121.88</v>
      </c>
    </row>
    <row r="14" spans="1:4" x14ac:dyDescent="0.25">
      <c r="A14" s="70"/>
      <c r="B14" s="74" t="s">
        <v>3842</v>
      </c>
      <c r="C14" s="11"/>
      <c r="D14" s="86">
        <v>0</v>
      </c>
    </row>
    <row r="15" spans="1:4" x14ac:dyDescent="0.25">
      <c r="A15" s="70"/>
      <c r="B15" s="74" t="s">
        <v>2693</v>
      </c>
      <c r="C15" s="11"/>
      <c r="D15" s="86">
        <v>218476.68</v>
      </c>
    </row>
    <row r="16" spans="1:4" x14ac:dyDescent="0.25">
      <c r="A16" s="70"/>
      <c r="B16" s="75"/>
      <c r="C16" s="14"/>
      <c r="D16" s="87"/>
    </row>
    <row r="17" spans="1:4" x14ac:dyDescent="0.25">
      <c r="A17" s="70"/>
      <c r="B17" s="73" t="s">
        <v>2694</v>
      </c>
      <c r="C17" s="13"/>
      <c r="D17" s="97">
        <f>+D18+D19</f>
        <v>214886.04</v>
      </c>
    </row>
    <row r="18" spans="1:4" x14ac:dyDescent="0.25">
      <c r="A18" s="70"/>
      <c r="B18" s="74" t="s">
        <v>2695</v>
      </c>
      <c r="C18" s="11"/>
      <c r="D18" s="86">
        <v>149240.04</v>
      </c>
    </row>
    <row r="19" spans="1:4" ht="16.5" customHeight="1" x14ac:dyDescent="0.25">
      <c r="A19" s="70"/>
      <c r="B19" s="74" t="s">
        <v>2693</v>
      </c>
      <c r="C19" s="11"/>
      <c r="D19" s="86">
        <v>65646</v>
      </c>
    </row>
    <row r="20" spans="1:4" ht="19.8" customHeight="1" x14ac:dyDescent="0.25">
      <c r="A20" s="70"/>
      <c r="B20" s="74" t="s">
        <v>2696</v>
      </c>
      <c r="C20" s="13"/>
      <c r="D20" s="86">
        <v>442182.54</v>
      </c>
    </row>
    <row r="21" spans="1:4" x14ac:dyDescent="0.25">
      <c r="A21" s="70"/>
      <c r="B21" s="73" t="s">
        <v>2698</v>
      </c>
      <c r="C21" s="13"/>
      <c r="D21" s="99">
        <f>+D8-D17-D20</f>
        <v>1932882.87</v>
      </c>
    </row>
    <row r="22" spans="1:4" x14ac:dyDescent="0.25">
      <c r="A22" s="70"/>
      <c r="B22" s="75"/>
      <c r="C22" s="14"/>
      <c r="D22" s="87"/>
    </row>
    <row r="23" spans="1:4" x14ac:dyDescent="0.25">
      <c r="A23" s="70"/>
      <c r="B23" s="73" t="s">
        <v>2699</v>
      </c>
      <c r="C23" s="13"/>
      <c r="D23" s="97">
        <f>+SUM(D24:D26)</f>
        <v>1931612.5499999998</v>
      </c>
    </row>
    <row r="24" spans="1:4" ht="20.399999999999999" customHeight="1" x14ac:dyDescent="0.25">
      <c r="A24" s="70"/>
      <c r="B24" s="74" t="s">
        <v>2700</v>
      </c>
      <c r="C24" s="11"/>
      <c r="D24" s="86">
        <v>1002447.4199999999</v>
      </c>
    </row>
    <row r="25" spans="1:4" ht="18" customHeight="1" x14ac:dyDescent="0.25">
      <c r="A25" s="70"/>
      <c r="B25" s="74" t="s">
        <v>2701</v>
      </c>
      <c r="C25" s="11"/>
      <c r="D25" s="86">
        <v>792336</v>
      </c>
    </row>
    <row r="26" spans="1:4" ht="15.6" customHeight="1" x14ac:dyDescent="0.25">
      <c r="A26" s="70"/>
      <c r="B26" s="74" t="s">
        <v>2702</v>
      </c>
      <c r="C26" s="11"/>
      <c r="D26" s="86">
        <v>136829.13</v>
      </c>
    </row>
    <row r="27" spans="1:4" x14ac:dyDescent="0.25">
      <c r="A27" s="70"/>
      <c r="B27" s="75"/>
      <c r="C27" s="14"/>
      <c r="D27" s="94"/>
    </row>
    <row r="28" spans="1:4" x14ac:dyDescent="0.25">
      <c r="A28" s="70"/>
      <c r="B28" s="73" t="s">
        <v>3861</v>
      </c>
      <c r="C28" s="13"/>
      <c r="D28" s="111">
        <f>+D21-D23</f>
        <v>1270.320000000298</v>
      </c>
    </row>
    <row r="29" spans="1:4" ht="29.25" customHeight="1" x14ac:dyDescent="0.25">
      <c r="A29" s="70"/>
      <c r="B29" s="101" t="s">
        <v>3845</v>
      </c>
      <c r="C29" s="13"/>
      <c r="D29" s="139">
        <v>155826.15000000002</v>
      </c>
    </row>
    <row r="30" spans="1:4" ht="12.6" customHeight="1" x14ac:dyDescent="0.25">
      <c r="A30" s="70"/>
      <c r="B30" s="74"/>
      <c r="C30" s="13"/>
      <c r="D30" s="88"/>
    </row>
    <row r="31" spans="1:4" ht="27.6" customHeight="1" x14ac:dyDescent="0.25">
      <c r="A31" s="70"/>
      <c r="B31" s="73" t="s">
        <v>3851</v>
      </c>
      <c r="C31" s="13"/>
      <c r="D31" s="124">
        <f>+D28+D29</f>
        <v>157096.47000000032</v>
      </c>
    </row>
    <row r="32" spans="1:4" ht="19.5" customHeight="1" x14ac:dyDescent="0.25">
      <c r="A32" s="70"/>
      <c r="B32" s="82" t="s">
        <v>2704</v>
      </c>
      <c r="C32" s="12"/>
      <c r="D32" s="100">
        <v>52487.82</v>
      </c>
    </row>
    <row r="33" spans="1:4" ht="22.5" customHeight="1" x14ac:dyDescent="0.25">
      <c r="A33" s="70"/>
      <c r="B33" s="74" t="s">
        <v>3841</v>
      </c>
      <c r="C33" s="13"/>
      <c r="D33" s="115">
        <v>0</v>
      </c>
    </row>
    <row r="34" spans="1:4" ht="20.25" customHeight="1" x14ac:dyDescent="0.25">
      <c r="A34" s="70"/>
      <c r="B34" s="73" t="s">
        <v>3852</v>
      </c>
      <c r="C34" s="13"/>
      <c r="D34" s="98">
        <f>+D31-D32-D33</f>
        <v>104608.65000000031</v>
      </c>
    </row>
    <row r="35" spans="1:4" x14ac:dyDescent="0.25">
      <c r="A35" s="70"/>
      <c r="B35" s="75"/>
      <c r="C35" s="14"/>
      <c r="D35" s="112"/>
    </row>
    <row r="36" spans="1:4" x14ac:dyDescent="0.25">
      <c r="A36" s="70"/>
      <c r="B36" s="83"/>
      <c r="C36" s="76"/>
      <c r="D36" s="93"/>
    </row>
    <row r="37" spans="1:4" x14ac:dyDescent="0.25">
      <c r="A37" s="70"/>
      <c r="B37" s="70"/>
      <c r="D37" s="94"/>
    </row>
    <row r="38" spans="1:4" ht="19.5" customHeight="1" x14ac:dyDescent="0.25">
      <c r="A38" s="70"/>
      <c r="B38" s="70"/>
      <c r="D38" s="94"/>
    </row>
    <row r="39" spans="1:4" x14ac:dyDescent="0.25">
      <c r="A39" s="70"/>
      <c r="B39" s="70"/>
      <c r="D39" s="94"/>
    </row>
    <row r="40" spans="1:4" x14ac:dyDescent="0.25">
      <c r="A40" s="70"/>
      <c r="B40" s="70"/>
      <c r="D40" s="94"/>
    </row>
    <row r="41" spans="1:4" x14ac:dyDescent="0.25">
      <c r="A41" s="70"/>
      <c r="B41" s="70"/>
      <c r="D41" s="94"/>
    </row>
    <row r="42" spans="1:4" x14ac:dyDescent="0.25">
      <c r="A42" s="70"/>
      <c r="B42" s="70"/>
      <c r="D42" s="94"/>
    </row>
    <row r="43" spans="1:4" x14ac:dyDescent="0.25">
      <c r="A43" s="70"/>
      <c r="B43" s="70"/>
      <c r="D43" s="94"/>
    </row>
    <row r="44" spans="1:4" x14ac:dyDescent="0.25">
      <c r="A44" s="70"/>
      <c r="B44" s="70"/>
      <c r="D44" s="94"/>
    </row>
    <row r="45" spans="1:4" x14ac:dyDescent="0.25">
      <c r="A45" s="70"/>
      <c r="B45" s="70"/>
      <c r="D45" s="94"/>
    </row>
    <row r="46" spans="1:4" ht="13.8" thickBot="1" x14ac:dyDescent="0.3">
      <c r="A46" s="71"/>
      <c r="B46" s="71"/>
      <c r="C46" s="72"/>
      <c r="D46" s="95"/>
    </row>
    <row r="47" spans="1:4" x14ac:dyDescent="0.25">
      <c r="D47" s="114"/>
    </row>
    <row r="54" spans="5:21" x14ac:dyDescent="0.25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5:21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5:21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5:21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5:21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5:21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5:21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5:21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5:21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5:21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5:21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7773437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7" t="s">
        <v>283</v>
      </c>
      <c r="B4" s="117" t="s">
        <v>3847</v>
      </c>
      <c r="C4" s="118">
        <v>43496</v>
      </c>
    </row>
    <row r="5" spans="1:3" x14ac:dyDescent="0.25">
      <c r="A5" s="119" t="s">
        <v>1381</v>
      </c>
      <c r="B5" s="119" t="s">
        <v>289</v>
      </c>
      <c r="C5" s="120">
        <f>IFERROR(VLOOKUP(A5,'[1]BALANCE 31 01 2019'!$A:$G,7,FALSE),0)</f>
        <v>20333675</v>
      </c>
    </row>
    <row r="6" spans="1:3" x14ac:dyDescent="0.25">
      <c r="A6" s="119" t="s">
        <v>1385</v>
      </c>
      <c r="B6" s="119" t="s">
        <v>299</v>
      </c>
      <c r="C6" s="120">
        <f>IFERROR(VLOOKUP(A6,'[1]BALANCE 31 01 2019'!$A:$G,7,FALSE),0)</f>
        <v>2732776.81</v>
      </c>
    </row>
    <row r="7" spans="1:3" x14ac:dyDescent="0.25">
      <c r="A7" s="119" t="s">
        <v>1389</v>
      </c>
      <c r="B7" s="119" t="s">
        <v>307</v>
      </c>
      <c r="C7" s="120">
        <f>IFERROR(VLOOKUP(A7,'[1]BALANCE 31 01 2019'!$A:$G,7,FALSE),0)</f>
        <v>4162492.53</v>
      </c>
    </row>
    <row r="8" spans="1:3" x14ac:dyDescent="0.25">
      <c r="A8" s="119" t="s">
        <v>1394</v>
      </c>
      <c r="B8" s="119" t="s">
        <v>1391</v>
      </c>
      <c r="C8" s="120">
        <f>IFERROR(VLOOKUP(A8,'[1]BALANCE 31 01 2019'!$A:$G,7,FALSE),0)</f>
        <v>-3217397.13</v>
      </c>
    </row>
    <row r="9" spans="1:3" x14ac:dyDescent="0.25">
      <c r="A9" s="121" t="s">
        <v>3848</v>
      </c>
      <c r="B9" s="121" t="s">
        <v>3849</v>
      </c>
      <c r="C9" s="122">
        <f>[1]ER!B30</f>
        <v>62474.649999999121</v>
      </c>
    </row>
    <row r="10" spans="1:3" x14ac:dyDescent="0.25">
      <c r="A10" s="119" t="s">
        <v>1398</v>
      </c>
      <c r="B10" s="119" t="s">
        <v>566</v>
      </c>
      <c r="C10" s="120">
        <f>IFERROR(VLOOKUP(A10,'[1]BALANCE 31 01 2019'!$A:$G,7,FALSE),0)</f>
        <v>595538.5</v>
      </c>
    </row>
    <row r="11" spans="1:3" x14ac:dyDescent="0.25">
      <c r="A11" s="119" t="s">
        <v>3327</v>
      </c>
      <c r="B11" s="119" t="s">
        <v>3643</v>
      </c>
      <c r="C11" s="120">
        <f>IFERROR(VLOOKUP(A11,'[1]BALANCE 31 01 2019'!$A:$G,7,FALSE),0)</f>
        <v>812.69</v>
      </c>
    </row>
    <row r="12" spans="1:3" x14ac:dyDescent="0.25">
      <c r="A12" s="119"/>
      <c r="B12" s="119" t="s">
        <v>3850</v>
      </c>
      <c r="C12" s="123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2020-02-10T16:41:55Z</cp:lastPrinted>
  <dcterms:created xsi:type="dcterms:W3CDTF">2010-07-07T18:45:06Z</dcterms:created>
  <dcterms:modified xsi:type="dcterms:W3CDTF">2020-02-10T18:11:17Z</dcterms:modified>
</cp:coreProperties>
</file>