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JERCICIO CONTABLE 2019\BOLSA DE VALORES\"/>
    </mc:Choice>
  </mc:AlternateContent>
  <xr:revisionPtr revIDLastSave="0" documentId="13_ncr:1_{571A86E3-C4B3-431E-8CBA-39BF306BCE2B}" xr6:coauthVersionLast="45" xr6:coauthVersionMax="45" xr10:uidLastSave="{00000000-0000-0000-0000-000000000000}"/>
  <bookViews>
    <workbookView xWindow="-120" yWindow="-120" windowWidth="29040" windowHeight="15840" xr2:uid="{9AC0E4F0-E8DF-4844-A21B-BE46378E76DC}"/>
  </bookViews>
  <sheets>
    <sheet name="Balance Institucional" sheetId="2" r:id="rId1"/>
    <sheet name="Estados de Resultados Inst." sheetId="3" r:id="rId2"/>
    <sheet name="Hoja1" sheetId="1" r:id="rId3"/>
  </sheets>
  <externalReferences>
    <externalReference r:id="rId4"/>
    <externalReference r:id="rId5"/>
  </externalReferences>
  <definedNames>
    <definedName name="_xlnm.Print_Area" localSheetId="0">'Balance Institucional'!$A$1:$J$59</definedName>
    <definedName name="_xlnm.Print_Area" localSheetId="1">'Estados de Resultados Inst.'!$A$1:$G$66</definedName>
    <definedName name="_xlnm.Database" localSheetId="1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3" l="1"/>
  <c r="F37" i="3" s="1"/>
  <c r="F39" i="3"/>
  <c r="F30" i="3"/>
  <c r="F16" i="3"/>
  <c r="F12" i="3"/>
  <c r="F8" i="3"/>
  <c r="G7" i="3" s="1"/>
  <c r="G29" i="3" l="1"/>
  <c r="G50" i="3"/>
  <c r="J49" i="2"/>
  <c r="J37" i="2"/>
  <c r="D38" i="2"/>
  <c r="J31" i="2"/>
  <c r="D31" i="2"/>
  <c r="J24" i="2"/>
  <c r="D21" i="2"/>
  <c r="J20" i="2"/>
  <c r="D17" i="2"/>
  <c r="J17" i="2"/>
  <c r="J13" i="2"/>
  <c r="D12" i="2"/>
  <c r="J10" i="2"/>
  <c r="J7" i="2"/>
  <c r="D7" i="2"/>
  <c r="D46" i="2" s="1"/>
  <c r="J27" i="2" l="1"/>
  <c r="J44" i="2"/>
  <c r="J46" i="2" l="1"/>
</calcChain>
</file>

<file path=xl/sharedStrings.xml><?xml version="1.0" encoding="utf-8"?>
<sst xmlns="http://schemas.openxmlformats.org/spreadsheetml/2006/main" count="116" uniqueCount="110">
  <si>
    <t>FONDO SOCIAL PARA LA VIVIENDA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</si>
  <si>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</si>
  <si>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</si>
  <si>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</si>
  <si>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</si>
  <si>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</si>
  <si>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</si>
  <si>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</si>
  <si>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</si>
  <si>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Depósitos a Plazo</t>
  </si>
  <si>
    <t>TÍTULOS VALORES EN EL MERCADO NACIONAL</t>
  </si>
  <si>
    <t>Titulos Valores Diversos</t>
  </si>
  <si>
    <t>CUENTAS POR COBRAR</t>
  </si>
  <si>
    <t>Anticipo de Fondos y Deudores Varios</t>
  </si>
  <si>
    <t>PRÉSTAMOS</t>
  </si>
  <si>
    <t>Reserva de Saneamiento Primas de Seguro</t>
  </si>
  <si>
    <t>Financiamiento Interno</t>
  </si>
  <si>
    <t>Deudores Monetarios</t>
  </si>
  <si>
    <t>Financiamiento Externo</t>
  </si>
  <si>
    <t>INVERSIONES</t>
  </si>
  <si>
    <t>DEPOSITOS</t>
  </si>
  <si>
    <t>Existencia de Consumo</t>
  </si>
  <si>
    <t>Depósitos de Personas Naturales</t>
  </si>
  <si>
    <t>Inmuebles para la Venta</t>
  </si>
  <si>
    <t xml:space="preserve">Reservas de Saneamiento de Activos Extraordinarios </t>
  </si>
  <si>
    <t>PROVISIONES</t>
  </si>
  <si>
    <t>PRÉSTAMOS NETOS</t>
  </si>
  <si>
    <t>Pasivo Laboral</t>
  </si>
  <si>
    <t>Cartera Vigente</t>
  </si>
  <si>
    <t>Provisión para Prestaciones Laborales</t>
  </si>
  <si>
    <t>Cartera Vencida</t>
  </si>
  <si>
    <t>Cartera en Ejecución</t>
  </si>
  <si>
    <t>OTROS PASIVOS</t>
  </si>
  <si>
    <t>Reserva de Saneamiento de Capital</t>
  </si>
  <si>
    <t>Acreedores Monetarios por Pagar</t>
  </si>
  <si>
    <t>Reserva para Cobertura de Capital Vencido</t>
  </si>
  <si>
    <t>Reserva Voluntaria Prestamos Reestructurados Vigentes</t>
  </si>
  <si>
    <t>TOTAL PASIVO</t>
  </si>
  <si>
    <t>Reserva para Créditos de Difícil Inscripción</t>
  </si>
  <si>
    <t>Prestamos Personales (Netos)</t>
  </si>
  <si>
    <t>PATRIMONIO Y RESERVAS</t>
  </si>
  <si>
    <t>ACTIVO FIJO</t>
  </si>
  <si>
    <t xml:space="preserve"> PATRIMONIO </t>
  </si>
  <si>
    <t>Bienes Depreciables</t>
  </si>
  <si>
    <t>Aportes</t>
  </si>
  <si>
    <t>Reserva de Depreciación Activo</t>
  </si>
  <si>
    <t>Resultado del Ejercicio Anterior</t>
  </si>
  <si>
    <t>Bienes no Depreciables</t>
  </si>
  <si>
    <t>Resultado del Ejercicio Corriente</t>
  </si>
  <si>
    <t>Derechos de Propiedad Intangible</t>
  </si>
  <si>
    <t>Superávit por Revaluación</t>
  </si>
  <si>
    <t>Amortizaciones Derechos de Propiedad Intangible</t>
  </si>
  <si>
    <t>RESERVAS</t>
  </si>
  <si>
    <t>OTROS ACTIVOS</t>
  </si>
  <si>
    <t>Reservas para Emergencias</t>
  </si>
  <si>
    <t>Terrenos entregados en comodato</t>
  </si>
  <si>
    <t>Reserva para Contirubuciones al porgrama Casa Mujer</t>
  </si>
  <si>
    <t>Seguros Pagados por Anticipados</t>
  </si>
  <si>
    <t>Reserva para cubrir deducibles y otros quebrantos</t>
  </si>
  <si>
    <t>Amortizaciones de Seguros Pagados por Anticipado</t>
  </si>
  <si>
    <t>Reserva Riesgo Pais</t>
  </si>
  <si>
    <t>Reserva para Obligaciones con Terceros</t>
  </si>
  <si>
    <t>TOTAL PATRIMONIO Y RESERVAS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</si>
  <si>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</si>
  <si>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</si>
  <si>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</si>
  <si>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</si>
  <si>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</si>
  <si>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Lic. José Misael Castillo</t>
  </si>
  <si>
    <t>Gerente de Finanzas</t>
  </si>
  <si>
    <t>Jefe Area de Contabilidad</t>
  </si>
  <si>
    <t>BALANCE DE SITUACION AL 31 DE DICIEMBRE DE 2019</t>
  </si>
  <si>
    <t xml:space="preserve">ESTADO DE RESULTADOS INSTITUCIONAL 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</si>
  <si>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</si>
  <si>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</si>
  <si>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</si>
  <si>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</si>
  <si>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</si>
  <si>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</si>
  <si>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</si>
  <si>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</si>
  <si>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</si>
  <si>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</si>
  <si>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</si>
  <si>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</si>
  <si>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</si>
  <si>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</si>
  <si>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CONTRIBUCIONES DEL PROGRAMA CASA MUJER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</si>
  <si>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</si>
  <si>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</si>
  <si>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</si>
  <si>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</si>
  <si>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</si>
  <si>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</si>
  <si>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</si>
  <si>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</si>
  <si>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</si>
  <si>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</si>
  <si>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</si>
  <si>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</si>
  <si>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</si>
  <si>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</si>
  <si>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</si>
  <si>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</si>
  <si>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</si>
  <si>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</si>
  <si>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</si>
  <si>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</si>
  <si>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</si>
  <si>
    <t>DEL 01 DE ENERO AL 31 DE DICIEMBRE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</si>
</sst>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&quot;$&quot;#,##0.00_);\(&quot;$&quot;#,##0.00\)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7">
    <xf numFmtId="0" fontId="0" fillId="0" borderId="0" xfId="0"/>
    <xf numFmtId="49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165" fontId="4" fillId="0" borderId="0" xfId="2" applyNumberFormat="1" applyFont="1" applyProtection="1">
      <protection locked="0"/>
    </xf>
    <xf numFmtId="49" fontId="5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 applyProtection="1">
      <alignment horizontal="left"/>
      <protection locked="0"/>
    </xf>
    <xf numFmtId="166" fontId="4" fillId="0" borderId="0" xfId="1" applyNumberFormat="1" applyFont="1"/>
    <xf numFmtId="167" fontId="6" fillId="0" borderId="0" xfId="2" applyNumberFormat="1" applyFont="1" applyProtection="1"/>
    <xf numFmtId="0" fontId="5" fillId="0" borderId="0" xfId="1" applyFont="1" applyProtection="1">
      <protection locked="0"/>
    </xf>
    <xf numFmtId="168" fontId="6" fillId="0" borderId="0" xfId="1" applyNumberFormat="1" applyFont="1" applyProtection="1">
      <protection locked="0"/>
    </xf>
    <xf numFmtId="166" fontId="5" fillId="0" borderId="0" xfId="1" applyNumberFormat="1" applyFont="1" applyAlignment="1" applyProtection="1">
      <alignment horizontal="left"/>
      <protection locked="0"/>
    </xf>
    <xf numFmtId="166" fontId="5" fillId="0" borderId="0" xfId="1" applyNumberFormat="1" applyFont="1"/>
    <xf numFmtId="166" fontId="6" fillId="0" borderId="0" xfId="2" applyNumberFormat="1" applyFont="1" applyProtection="1"/>
    <xf numFmtId="0" fontId="8" fillId="0" borderId="0" xfId="1" applyFont="1" applyProtection="1">
      <protection locked="0"/>
    </xf>
    <xf numFmtId="49" fontId="9" fillId="0" borderId="0" xfId="1" applyNumberFormat="1" applyFont="1" applyProtection="1">
      <protection locked="0"/>
    </xf>
    <xf numFmtId="49" fontId="9" fillId="0" borderId="0" xfId="1" applyNumberFormat="1" applyFont="1" applyAlignment="1" applyProtection="1">
      <alignment horizontal="left"/>
      <protection locked="0"/>
    </xf>
    <xf numFmtId="166" fontId="9" fillId="0" borderId="0" xfId="1" applyNumberFormat="1" applyFont="1"/>
    <xf numFmtId="166" fontId="4" fillId="0" borderId="0" xfId="2" applyNumberFormat="1" applyFont="1" applyProtection="1"/>
    <xf numFmtId="166" fontId="4" fillId="0" borderId="0" xfId="1" applyNumberFormat="1" applyFont="1" applyAlignment="1" applyProtection="1">
      <alignment horizontal="left"/>
      <protection locked="0"/>
    </xf>
    <xf numFmtId="166" fontId="9" fillId="0" borderId="1" xfId="1" applyNumberFormat="1" applyFont="1" applyBorder="1"/>
    <xf numFmtId="166" fontId="9" fillId="0" borderId="2" xfId="1" applyNumberFormat="1" applyFont="1" applyBorder="1"/>
    <xf numFmtId="166" fontId="5" fillId="0" borderId="0" xfId="2" applyNumberFormat="1" applyFont="1" applyProtection="1"/>
    <xf numFmtId="49" fontId="5" fillId="0" borderId="0" xfId="1" applyNumberFormat="1" applyFont="1" applyProtection="1">
      <protection locked="0"/>
    </xf>
    <xf numFmtId="168" fontId="5" fillId="0" borderId="0" xfId="1" applyNumberFormat="1" applyFont="1" applyProtection="1">
      <protection locked="0"/>
    </xf>
    <xf numFmtId="168" fontId="9" fillId="0" borderId="0" xfId="1" applyNumberFormat="1" applyFont="1" applyProtection="1">
      <protection locked="0"/>
    </xf>
    <xf numFmtId="166" fontId="9" fillId="0" borderId="1" xfId="1" applyNumberFormat="1" applyFont="1" applyBorder="1" applyProtection="1">
      <protection locked="0"/>
    </xf>
    <xf numFmtId="165" fontId="3" fillId="0" borderId="0" xfId="2" applyNumberFormat="1" applyFont="1" applyProtection="1"/>
    <xf numFmtId="165" fontId="3" fillId="0" borderId="0" xfId="2" applyNumberFormat="1" applyFont="1" applyProtection="1">
      <protection locked="0"/>
    </xf>
    <xf numFmtId="166" fontId="6" fillId="0" borderId="1" xfId="2" applyNumberFormat="1" applyFont="1" applyBorder="1" applyProtection="1"/>
    <xf numFmtId="166" fontId="6" fillId="0" borderId="3" xfId="2" applyNumberFormat="1" applyFont="1" applyBorder="1" applyProtection="1"/>
    <xf numFmtId="168" fontId="6" fillId="0" borderId="0" xfId="1" applyNumberFormat="1" applyFont="1" applyAlignment="1" applyProtection="1">
      <alignment horizontal="left"/>
      <protection locked="0"/>
    </xf>
    <xf numFmtId="0" fontId="8" fillId="0" borderId="0" xfId="1" applyFont="1"/>
    <xf numFmtId="0" fontId="6" fillId="0" borderId="0" xfId="1" applyFont="1" applyProtection="1">
      <protection locked="0"/>
    </xf>
    <xf numFmtId="0" fontId="9" fillId="0" borderId="0" xfId="1" applyFont="1" applyProtection="1">
      <protection locked="0"/>
    </xf>
    <xf numFmtId="166" fontId="4" fillId="0" borderId="0" xfId="1" applyNumberFormat="1" applyFont="1" applyProtection="1"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0" fontId="3" fillId="0" borderId="0" xfId="1" applyFont="1"/>
    <xf numFmtId="166" fontId="6" fillId="0" borderId="1" xfId="1" applyNumberFormat="1" applyFont="1" applyBorder="1"/>
    <xf numFmtId="49" fontId="9" fillId="2" borderId="0" xfId="1" applyNumberFormat="1" applyFont="1" applyFill="1" applyAlignment="1" applyProtection="1">
      <alignment horizontal="left"/>
      <protection locked="0"/>
    </xf>
    <xf numFmtId="166" fontId="9" fillId="2" borderId="0" xfId="1" applyNumberFormat="1" applyFont="1" applyFill="1"/>
    <xf numFmtId="166" fontId="6" fillId="0" borderId="0" xfId="2" applyNumberFormat="1" applyFont="1" applyBorder="1" applyProtection="1"/>
    <xf numFmtId="166" fontId="9" fillId="2" borderId="1" xfId="1" applyNumberFormat="1" applyFont="1" applyFill="1" applyBorder="1"/>
    <xf numFmtId="49" fontId="2" fillId="0" borderId="0" xfId="1" applyNumberFormat="1" applyFont="1" applyAlignment="1" applyProtection="1">
      <alignment horizontal="left"/>
      <protection locked="0"/>
    </xf>
    <xf numFmtId="166" fontId="6" fillId="0" borderId="3" xfId="1" applyNumberFormat="1" applyFont="1" applyBorder="1"/>
    <xf numFmtId="168" fontId="2" fillId="0" borderId="0" xfId="1" applyNumberFormat="1" applyFont="1" applyAlignment="1" applyProtection="1">
      <alignment horizontal="left"/>
      <protection locked="0"/>
    </xf>
    <xf numFmtId="49" fontId="10" fillId="0" borderId="0" xfId="1" applyNumberFormat="1" applyFont="1" applyAlignment="1" applyProtection="1">
      <alignment horizontal="left"/>
      <protection locked="0"/>
    </xf>
    <xf numFmtId="166" fontId="10" fillId="0" borderId="0" xfId="1" applyNumberFormat="1" applyFont="1"/>
    <xf numFmtId="166" fontId="2" fillId="0" borderId="3" xfId="2" applyNumberFormat="1" applyFont="1" applyBorder="1" applyProtection="1"/>
    <xf numFmtId="0" fontId="2" fillId="0" borderId="0" xfId="1" applyFont="1" applyProtection="1">
      <protection locked="0"/>
    </xf>
    <xf numFmtId="166" fontId="5" fillId="0" borderId="0" xfId="1" applyNumberFormat="1" applyFont="1" applyProtection="1">
      <protection locked="0"/>
    </xf>
    <xf numFmtId="166" fontId="2" fillId="0" borderId="3" xfId="1" applyNumberFormat="1" applyFont="1" applyBorder="1"/>
    <xf numFmtId="168" fontId="5" fillId="0" borderId="0" xfId="1" applyNumberFormat="1" applyFont="1" applyAlignment="1" applyProtection="1">
      <alignment horizontal="left"/>
      <protection locked="0"/>
    </xf>
    <xf numFmtId="166" fontId="5" fillId="0" borderId="0" xfId="2" applyNumberFormat="1" applyFont="1" applyBorder="1" applyProtection="1"/>
    <xf numFmtId="0" fontId="10" fillId="0" borderId="0" xfId="1" applyFont="1" applyProtection="1">
      <protection locked="0"/>
    </xf>
    <xf numFmtId="0" fontId="11" fillId="0" borderId="0" xfId="1" applyFont="1" applyProtection="1">
      <protection locked="0"/>
    </xf>
    <xf numFmtId="168" fontId="2" fillId="0" borderId="0" xfId="1" applyNumberFormat="1" applyFont="1" applyAlignment="1" applyProtection="1">
      <alignment horizontal="left" vertical="center"/>
      <protection locked="0"/>
    </xf>
    <xf numFmtId="166" fontId="2" fillId="0" borderId="4" xfId="2" applyNumberFormat="1" applyFont="1" applyBorder="1" applyProtection="1"/>
    <xf numFmtId="166" fontId="2" fillId="0" borderId="4" xfId="1" applyNumberFormat="1" applyFont="1" applyBorder="1"/>
    <xf numFmtId="168" fontId="8" fillId="0" borderId="0" xfId="1" applyNumberFormat="1" applyFont="1" applyAlignment="1" applyProtection="1">
      <alignment horizontal="left" vertical="center"/>
      <protection locked="0"/>
    </xf>
    <xf numFmtId="166" fontId="3" fillId="0" borderId="0" xfId="1" applyNumberFormat="1" applyFont="1" applyProtection="1">
      <protection locked="0"/>
    </xf>
    <xf numFmtId="166" fontId="8" fillId="0" borderId="0" xfId="2" applyNumberFormat="1" applyFont="1" applyProtection="1">
      <protection locked="0"/>
    </xf>
    <xf numFmtId="169" fontId="3" fillId="0" borderId="0" xfId="1" applyNumberFormat="1" applyFont="1" applyProtection="1">
      <protection locked="0"/>
    </xf>
    <xf numFmtId="165" fontId="8" fillId="0" borderId="0" xfId="2" applyNumberFormat="1" applyFont="1" applyProtection="1">
      <protection locked="0"/>
    </xf>
    <xf numFmtId="0" fontId="4" fillId="0" borderId="0" xfId="1" applyFont="1"/>
    <xf numFmtId="166" fontId="2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center"/>
      <protection locked="0"/>
    </xf>
    <xf numFmtId="166" fontId="8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49" fontId="8" fillId="0" borderId="0" xfId="1" applyNumberFormat="1" applyFont="1" applyAlignment="1" applyProtection="1">
      <alignment horizontal="left"/>
      <protection locked="0"/>
    </xf>
    <xf numFmtId="164" fontId="8" fillId="0" borderId="0" xfId="2" applyFont="1" applyProtection="1">
      <protection locked="0"/>
    </xf>
    <xf numFmtId="49" fontId="13" fillId="0" borderId="0" xfId="1" applyNumberFormat="1" applyFont="1" applyAlignment="1" applyProtection="1">
      <alignment horizontal="left"/>
      <protection locked="0"/>
    </xf>
    <xf numFmtId="0" fontId="13" fillId="0" borderId="0" xfId="1" applyFont="1" applyProtection="1">
      <protection locked="0"/>
    </xf>
    <xf numFmtId="165" fontId="13" fillId="0" borderId="0" xfId="2" applyNumberFormat="1" applyFont="1" applyProtection="1">
      <protection locked="0"/>
    </xf>
    <xf numFmtId="168" fontId="2" fillId="2" borderId="0" xfId="1" applyNumberFormat="1" applyFont="1" applyFill="1" applyAlignment="1">
      <alignment horizontal="center"/>
    </xf>
    <xf numFmtId="168" fontId="14" fillId="2" borderId="0" xfId="1" applyNumberFormat="1" applyFont="1" applyFill="1"/>
    <xf numFmtId="0" fontId="11" fillId="2" borderId="0" xfId="1" applyFont="1" applyFill="1"/>
    <xf numFmtId="0" fontId="6" fillId="2" borderId="0" xfId="1" applyFont="1" applyFill="1" applyAlignment="1">
      <alignment horizontal="center"/>
    </xf>
    <xf numFmtId="0" fontId="14" fillId="2" borderId="0" xfId="1" applyFont="1" applyFill="1"/>
    <xf numFmtId="49" fontId="6" fillId="2" borderId="0" xfId="1" applyNumberFormat="1" applyFont="1" applyFill="1" applyAlignment="1">
      <alignment horizontal="center"/>
    </xf>
    <xf numFmtId="0" fontId="11" fillId="0" borderId="0" xfId="1" applyFont="1"/>
    <xf numFmtId="49" fontId="2" fillId="2" borderId="0" xfId="1" applyNumberFormat="1" applyFont="1" applyFill="1" applyAlignment="1">
      <alignment horizontal="center"/>
    </xf>
    <xf numFmtId="0" fontId="10" fillId="0" borderId="0" xfId="1" applyFont="1"/>
    <xf numFmtId="49" fontId="2" fillId="2" borderId="0" xfId="1" applyNumberFormat="1" applyFont="1" applyFill="1" applyAlignment="1">
      <alignment horizontal="center"/>
    </xf>
    <xf numFmtId="49" fontId="15" fillId="2" borderId="0" xfId="1" applyNumberFormat="1" applyFont="1" applyFill="1"/>
    <xf numFmtId="49" fontId="10" fillId="0" borderId="0" xfId="1" applyNumberFormat="1" applyFont="1" applyAlignment="1">
      <alignment horizontal="left"/>
    </xf>
    <xf numFmtId="169" fontId="10" fillId="0" borderId="0" xfId="1" applyNumberFormat="1" applyFont="1"/>
    <xf numFmtId="0" fontId="2" fillId="0" borderId="0" xfId="1" applyFont="1"/>
    <xf numFmtId="165" fontId="10" fillId="0" borderId="0" xfId="2" applyNumberFormat="1" applyFont="1"/>
    <xf numFmtId="49" fontId="2" fillId="2" borderId="0" xfId="1" applyNumberFormat="1" applyFont="1" applyFill="1"/>
    <xf numFmtId="49" fontId="10" fillId="0" borderId="0" xfId="1" applyNumberFormat="1" applyFont="1"/>
    <xf numFmtId="49" fontId="10" fillId="2" borderId="0" xfId="1" applyNumberFormat="1" applyFont="1" applyFill="1" applyAlignment="1">
      <alignment horizontal="left"/>
    </xf>
    <xf numFmtId="169" fontId="10" fillId="2" borderId="0" xfId="1" applyNumberFormat="1" applyFont="1" applyFill="1"/>
    <xf numFmtId="166" fontId="2" fillId="2" borderId="0" xfId="1" applyNumberFormat="1" applyFont="1" applyFill="1"/>
    <xf numFmtId="166" fontId="10" fillId="2" borderId="0" xfId="2" applyNumberFormat="1" applyFont="1" applyFill="1" applyProtection="1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169" fontId="2" fillId="0" borderId="0" xfId="1" applyNumberFormat="1" applyFont="1"/>
    <xf numFmtId="166" fontId="2" fillId="0" borderId="0" xfId="1" applyNumberFormat="1" applyFont="1"/>
    <xf numFmtId="166" fontId="2" fillId="0" borderId="0" xfId="2" applyNumberFormat="1" applyFont="1" applyProtection="1"/>
    <xf numFmtId="0" fontId="14" fillId="0" borderId="0" xfId="1" applyFont="1"/>
    <xf numFmtId="49" fontId="9" fillId="0" borderId="0" xfId="1" applyNumberFormat="1" applyFont="1" applyAlignment="1">
      <alignment horizontal="left"/>
    </xf>
    <xf numFmtId="166" fontId="10" fillId="0" borderId="0" xfId="2" applyNumberFormat="1" applyFont="1" applyProtection="1"/>
    <xf numFmtId="166" fontId="10" fillId="0" borderId="1" xfId="1" applyNumberFormat="1" applyFont="1" applyBorder="1"/>
    <xf numFmtId="166" fontId="2" fillId="0" borderId="1" xfId="1" applyNumberFormat="1" applyFont="1" applyBorder="1"/>
    <xf numFmtId="166" fontId="2" fillId="2" borderId="1" xfId="1" applyNumberFormat="1" applyFont="1" applyFill="1" applyBorder="1"/>
    <xf numFmtId="166" fontId="14" fillId="0" borderId="0" xfId="1" applyNumberFormat="1" applyFont="1"/>
    <xf numFmtId="166" fontId="2" fillId="2" borderId="3" xfId="1" applyNumberFormat="1" applyFont="1" applyFill="1" applyBorder="1"/>
    <xf numFmtId="166" fontId="11" fillId="0" borderId="0" xfId="1" applyNumberFormat="1" applyFont="1"/>
    <xf numFmtId="49" fontId="9" fillId="0" borderId="0" xfId="1" applyNumberFormat="1" applyFont="1"/>
    <xf numFmtId="164" fontId="10" fillId="0" borderId="0" xfId="2" applyFont="1"/>
    <xf numFmtId="49" fontId="8" fillId="0" borderId="0" xfId="1" applyNumberFormat="1" applyFont="1" applyAlignment="1">
      <alignment horizontal="center"/>
    </xf>
    <xf numFmtId="49" fontId="8" fillId="0" borderId="0" xfId="1" applyNumberFormat="1" applyFont="1"/>
    <xf numFmtId="0" fontId="8" fillId="0" borderId="0" xfId="1" applyFont="1" applyAlignment="1">
      <alignment horizontal="center"/>
    </xf>
    <xf numFmtId="49" fontId="11" fillId="0" borderId="0" xfId="1" applyNumberFormat="1" applyFont="1"/>
    <xf numFmtId="49" fontId="11" fillId="0" borderId="0" xfId="1" applyNumberFormat="1" applyFont="1" applyAlignment="1">
      <alignment horizontal="left"/>
    </xf>
    <xf numFmtId="169" fontId="11" fillId="0" borderId="0" xfId="1" applyNumberFormat="1" applyFont="1"/>
    <xf numFmtId="165" fontId="11" fillId="0" borderId="0" xfId="2" applyNumberFormat="1" applyFont="1"/>
  </cellXfs>
  <cellStyles count="3">
    <cellStyle name="Moneda 2" xfId="2" xr:uid="{3DED81E8-AA55-4A49-B2F4-D2374C936B6C}"/>
    <cellStyle name="Normal" xfId="0" builtinId="0"/>
    <cellStyle name="Normal 2" xfId="1" xr:uid="{E8D64992-A724-4116-A455-3F0EDE6187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8C84613-5718-40FC-B6D3-3F4163791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166687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9A108EC-B819-4D8B-87F5-46B990E0E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9/12.%20Diciembre/12-Estados%20Financieros%20Institucionales%20DICIEMBRE.-2019(MES%201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9/12.%20Diciembre/12-Estados%20Financieros%20Institucionales%20DICIEMBRE.-2019(MES%20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do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 refreshError="1"/>
      <sheetData sheetId="2">
        <row r="3">
          <cell r="A3" t="str">
            <v>Disponibilidades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doResultados"/>
      <sheetName val="AnexosBalance"/>
      <sheetName val="AnexosCtasDeOrden"/>
      <sheetName val="DTA"/>
      <sheetName val="CUADRATURA_ANEXOS"/>
      <sheetName val="CTAS NVAS"/>
    </sheetNames>
    <sheetDataSet>
      <sheetData sheetId="0" refreshError="1"/>
      <sheetData sheetId="1"/>
      <sheetData sheetId="2">
        <row r="198">
          <cell r="A198" t="str">
            <v>INGRESOS DE OPERACIÓN</v>
          </cell>
        </row>
      </sheetData>
      <sheetData sheetId="3" refreshError="1"/>
      <sheetData sheetId="4" refreshError="1"/>
      <sheetData sheetId="5" refreshError="1"/>
      <sheetData sheetId="6">
        <row r="61">
          <cell r="E61">
            <v>694.45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BBC55-17A0-4C5A-9548-BDEBF26E2C41}">
  <sheetPr>
    <tabColor rgb="FF92D050"/>
  </sheetPr>
  <dimension ref="A1:J77"/>
  <sheetViews>
    <sheetView showGridLines="0" tabSelected="1" view="pageBreakPreview" zoomScale="110" zoomScaleNormal="100" zoomScaleSheetLayoutView="110" workbookViewId="0">
      <selection activeCell="A2" sqref="A2:J2"/>
    </sheetView>
  </sheetViews>
  <sheetFormatPr baseColWidth="10" defaultColWidth="11.42578125" defaultRowHeight="12.75" x14ac:dyDescent="0.2"/>
  <cols>
    <col min="1" max="1" width="2.42578125" style="2" customWidth="1"/>
    <col min="2" max="2" width="58.7109375" style="44" customWidth="1"/>
    <col min="3" max="3" width="18.7109375" style="2" customWidth="1"/>
    <col min="4" max="4" width="21.7109375" style="35" customWidth="1"/>
    <col min="5" max="5" width="5.7109375" style="2" customWidth="1"/>
    <col min="6" max="6" width="3.7109375" style="2" customWidth="1"/>
    <col min="7" max="7" width="46.85546875" style="2" customWidth="1"/>
    <col min="8" max="9" width="18.7109375" style="2" customWidth="1"/>
    <col min="10" max="10" width="23.7109375" style="2" customWidth="1"/>
    <col min="11" max="11" width="11.42578125" style="2"/>
    <col min="12" max="12" width="16.85546875" style="2" bestFit="1" customWidth="1"/>
    <col min="13" max="16384" width="11.42578125" style="2"/>
  </cols>
  <sheetData>
    <row r="1" spans="1:10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x14ac:dyDescent="0.2">
      <c r="A2" s="1" t="s">
        <v>71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25">
      <c r="A4" s="3"/>
      <c r="B4" s="4"/>
      <c r="C4" s="3"/>
      <c r="D4" s="5"/>
      <c r="E4" s="3"/>
      <c r="F4" s="3"/>
      <c r="G4" s="3"/>
      <c r="H4" s="3"/>
      <c r="I4" s="3"/>
      <c r="J4" s="3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8" customHeight="1" x14ac:dyDescent="0.25">
      <c r="A6" s="7" t="s">
        <v>2</v>
      </c>
      <c r="B6" s="7"/>
      <c r="C6" s="8"/>
      <c r="D6" s="9"/>
      <c r="E6" s="10"/>
      <c r="F6" s="7" t="s">
        <v>3</v>
      </c>
      <c r="G6" s="7"/>
      <c r="H6" s="11"/>
      <c r="I6" s="3"/>
      <c r="J6" s="3"/>
    </row>
    <row r="7" spans="1:10" s="21" customFormat="1" ht="15" customHeight="1" x14ac:dyDescent="0.25">
      <c r="A7" s="12" t="s">
        <v>4</v>
      </c>
      <c r="B7" s="13"/>
      <c r="C7" s="14"/>
      <c r="D7" s="15">
        <f>SUM(C8:C10)</f>
        <v>90657462.700000003</v>
      </c>
      <c r="E7" s="16"/>
      <c r="F7" s="17" t="s">
        <v>5</v>
      </c>
      <c r="G7" s="13"/>
      <c r="H7" s="18"/>
      <c r="I7" s="19"/>
      <c r="J7" s="20">
        <f>SUM(I8:I9)</f>
        <v>4954044.29</v>
      </c>
    </row>
    <row r="8" spans="1:10" ht="15" customHeight="1" x14ac:dyDescent="0.3">
      <c r="A8" s="22"/>
      <c r="B8" s="23" t="s">
        <v>6</v>
      </c>
      <c r="C8" s="24">
        <v>4700</v>
      </c>
      <c r="D8" s="25"/>
      <c r="E8" s="3"/>
      <c r="F8" s="17"/>
      <c r="G8" s="23" t="s">
        <v>7</v>
      </c>
      <c r="H8" s="26"/>
      <c r="I8" s="27">
        <v>4954044.29</v>
      </c>
      <c r="J8" s="25"/>
    </row>
    <row r="9" spans="1:10" ht="15" customHeight="1" x14ac:dyDescent="0.3">
      <c r="A9" s="22"/>
      <c r="B9" s="23" t="s">
        <v>8</v>
      </c>
      <c r="C9" s="24">
        <v>30067762.700000003</v>
      </c>
      <c r="D9" s="25"/>
      <c r="E9" s="3"/>
      <c r="F9" s="17"/>
      <c r="G9" s="23"/>
      <c r="H9" s="26"/>
      <c r="I9" s="28"/>
      <c r="J9" s="25"/>
    </row>
    <row r="10" spans="1:10" s="21" customFormat="1" ht="15" customHeight="1" x14ac:dyDescent="0.3">
      <c r="A10" s="12"/>
      <c r="B10" s="23" t="s">
        <v>9</v>
      </c>
      <c r="C10" s="27">
        <v>60585000</v>
      </c>
      <c r="D10" s="29"/>
      <c r="E10" s="16"/>
      <c r="F10" s="17" t="s">
        <v>10</v>
      </c>
      <c r="G10" s="13"/>
      <c r="H10" s="18"/>
      <c r="I10" s="19"/>
      <c r="J10" s="20">
        <f>SUM(I11)</f>
        <v>172402330.28999999</v>
      </c>
    </row>
    <row r="11" spans="1:10" s="21" customFormat="1" ht="15" customHeight="1" x14ac:dyDescent="0.3">
      <c r="A11" s="30"/>
      <c r="B11" s="4"/>
      <c r="C11" s="14"/>
      <c r="D11" s="29"/>
      <c r="E11" s="16"/>
      <c r="F11" s="17"/>
      <c r="G11" s="23" t="s">
        <v>11</v>
      </c>
      <c r="H11" s="26"/>
      <c r="I11" s="27">
        <v>172402330.28999999</v>
      </c>
      <c r="J11" s="25"/>
    </row>
    <row r="12" spans="1:10" s="21" customFormat="1" ht="15" customHeight="1" x14ac:dyDescent="0.25">
      <c r="A12" s="17" t="s">
        <v>12</v>
      </c>
      <c r="B12" s="13"/>
      <c r="C12" s="14"/>
      <c r="D12" s="20">
        <f>SUM(C13:C15)</f>
        <v>17851888.449999999</v>
      </c>
      <c r="E12" s="16"/>
    </row>
    <row r="13" spans="1:10" s="21" customFormat="1" ht="15" customHeight="1" x14ac:dyDescent="0.3">
      <c r="A13" s="17"/>
      <c r="B13" s="23" t="s">
        <v>13</v>
      </c>
      <c r="C13" s="24">
        <v>5883431.290000001</v>
      </c>
      <c r="D13" s="29"/>
      <c r="E13" s="16"/>
      <c r="F13" s="17" t="s">
        <v>14</v>
      </c>
      <c r="G13" s="13"/>
      <c r="H13" s="18"/>
      <c r="I13" s="19"/>
      <c r="J13" s="20">
        <f>SUM(I14+I15)</f>
        <v>79804976.290000007</v>
      </c>
    </row>
    <row r="14" spans="1:10" s="21" customFormat="1" ht="15" customHeight="1" x14ac:dyDescent="0.3">
      <c r="A14" s="17"/>
      <c r="B14" s="23" t="s">
        <v>15</v>
      </c>
      <c r="C14" s="24">
        <v>-529191.11</v>
      </c>
      <c r="D14" s="29"/>
      <c r="E14" s="16"/>
      <c r="F14" s="17"/>
      <c r="G14" s="23" t="s">
        <v>16</v>
      </c>
      <c r="H14" s="26"/>
      <c r="I14" s="24">
        <v>25003212.940000001</v>
      </c>
      <c r="J14" s="29"/>
    </row>
    <row r="15" spans="1:10" s="21" customFormat="1" ht="15" customHeight="1" x14ac:dyDescent="0.3">
      <c r="A15" s="17"/>
      <c r="B15" s="23" t="s">
        <v>17</v>
      </c>
      <c r="C15" s="27">
        <v>12497648.27</v>
      </c>
      <c r="D15" s="29"/>
      <c r="E15" s="16"/>
      <c r="F15" s="17"/>
      <c r="G15" s="23" t="s">
        <v>18</v>
      </c>
      <c r="H15" s="26"/>
      <c r="I15" s="27">
        <v>54801763.350000001</v>
      </c>
      <c r="J15" s="29"/>
    </row>
    <row r="16" spans="1:10" ht="15" customHeight="1" x14ac:dyDescent="0.25">
      <c r="A16" s="31"/>
      <c r="B16" s="4"/>
      <c r="C16" s="14"/>
      <c r="D16" s="29"/>
      <c r="E16" s="3"/>
    </row>
    <row r="17" spans="1:10" ht="15" customHeight="1" x14ac:dyDescent="0.25">
      <c r="A17" s="17" t="s">
        <v>19</v>
      </c>
      <c r="B17" s="13"/>
      <c r="C17" s="14"/>
      <c r="D17" s="20">
        <f>SUM(C18:C20)</f>
        <v>334665.57999999821</v>
      </c>
      <c r="E17" s="3"/>
      <c r="F17" s="17" t="s">
        <v>20</v>
      </c>
      <c r="G17" s="13"/>
      <c r="H17" s="18"/>
      <c r="I17" s="19"/>
      <c r="J17" s="20">
        <f>I18</f>
        <v>194080213.75</v>
      </c>
    </row>
    <row r="18" spans="1:10" ht="15" customHeight="1" x14ac:dyDescent="0.3">
      <c r="A18" s="32"/>
      <c r="B18" s="23" t="s">
        <v>21</v>
      </c>
      <c r="C18" s="24">
        <v>75201.19</v>
      </c>
      <c r="D18" s="25"/>
      <c r="E18" s="3"/>
      <c r="F18" s="32" t="s">
        <v>22</v>
      </c>
      <c r="G18" s="23"/>
      <c r="H18" s="26"/>
      <c r="I18" s="33">
        <v>194080213.75</v>
      </c>
      <c r="J18" s="29"/>
    </row>
    <row r="19" spans="1:10" ht="15" customHeight="1" x14ac:dyDescent="0.3">
      <c r="A19" s="32"/>
      <c r="B19" s="23" t="s">
        <v>23</v>
      </c>
      <c r="C19" s="24">
        <v>67702757.320000008</v>
      </c>
      <c r="D19" s="25"/>
      <c r="E19" s="3"/>
    </row>
    <row r="20" spans="1:10" ht="15" customHeight="1" x14ac:dyDescent="0.3">
      <c r="A20" s="32"/>
      <c r="B20" s="23" t="s">
        <v>24</v>
      </c>
      <c r="C20" s="27">
        <v>-67443292.930000007</v>
      </c>
      <c r="D20" s="25"/>
      <c r="E20" s="3"/>
      <c r="F20" s="17" t="s">
        <v>25</v>
      </c>
      <c r="G20" s="13"/>
      <c r="H20" s="18"/>
      <c r="I20" s="19"/>
      <c r="J20" s="20">
        <f>SUM(I21:I22)</f>
        <v>6355596.7800000003</v>
      </c>
    </row>
    <row r="21" spans="1:10" s="21" customFormat="1" ht="15" customHeight="1" x14ac:dyDescent="0.3">
      <c r="A21" s="17" t="s">
        <v>26</v>
      </c>
      <c r="B21" s="4"/>
      <c r="C21" s="14"/>
      <c r="D21" s="20">
        <f>SUM(C22:C29)</f>
        <v>826390780.07000005</v>
      </c>
      <c r="E21" s="16"/>
      <c r="F21" s="17"/>
      <c r="G21" s="23" t="s">
        <v>27</v>
      </c>
      <c r="H21" s="26"/>
      <c r="I21" s="24">
        <v>73398.990000000005</v>
      </c>
      <c r="J21" s="29"/>
    </row>
    <row r="22" spans="1:10" ht="15" customHeight="1" x14ac:dyDescent="0.3">
      <c r="B22" s="23" t="s">
        <v>28</v>
      </c>
      <c r="C22" s="24">
        <v>918141775.93000007</v>
      </c>
      <c r="D22" s="34"/>
      <c r="E22" s="3"/>
      <c r="F22" s="17"/>
      <c r="G22" s="23" t="s">
        <v>29</v>
      </c>
      <c r="H22" s="26"/>
      <c r="I22" s="27">
        <v>6282197.79</v>
      </c>
      <c r="J22" s="29"/>
    </row>
    <row r="23" spans="1:10" s="35" customFormat="1" ht="15" customHeight="1" x14ac:dyDescent="0.3">
      <c r="A23" s="32"/>
      <c r="B23" s="23" t="s">
        <v>30</v>
      </c>
      <c r="C23" s="24">
        <v>44449401.939999998</v>
      </c>
      <c r="D23" s="25"/>
      <c r="E23" s="3"/>
    </row>
    <row r="24" spans="1:10" s="35" customFormat="1" ht="15" customHeight="1" x14ac:dyDescent="0.3">
      <c r="A24" s="32"/>
      <c r="B24" s="23" t="s">
        <v>31</v>
      </c>
      <c r="C24" s="24">
        <v>2378713.41</v>
      </c>
      <c r="D24" s="25"/>
      <c r="E24" s="3"/>
      <c r="F24" s="17" t="s">
        <v>32</v>
      </c>
      <c r="G24" s="23"/>
      <c r="H24" s="26"/>
      <c r="I24" s="14"/>
      <c r="J24" s="36">
        <f>SUM(I25:I25)</f>
        <v>5547565.3300000001</v>
      </c>
    </row>
    <row r="25" spans="1:10" s="35" customFormat="1" ht="15" customHeight="1" x14ac:dyDescent="0.3">
      <c r="A25" s="32"/>
      <c r="B25" s="23" t="s">
        <v>33</v>
      </c>
      <c r="C25" s="24">
        <v>-26050654.100000001</v>
      </c>
      <c r="D25" s="25"/>
      <c r="E25" s="3"/>
      <c r="F25" s="31"/>
      <c r="G25" s="23" t="s">
        <v>34</v>
      </c>
      <c r="H25" s="26"/>
      <c r="I25" s="27">
        <v>5547565.3300000001</v>
      </c>
      <c r="J25" s="29"/>
    </row>
    <row r="26" spans="1:10" s="35" customFormat="1" ht="15" customHeight="1" x14ac:dyDescent="0.3">
      <c r="A26" s="32"/>
      <c r="B26" s="23" t="s">
        <v>35</v>
      </c>
      <c r="C26" s="24">
        <v>-48857595.780000001</v>
      </c>
      <c r="D26" s="25"/>
      <c r="E26" s="3"/>
    </row>
    <row r="27" spans="1:10" ht="15" customHeight="1" thickBot="1" x14ac:dyDescent="0.35">
      <c r="A27" s="32"/>
      <c r="B27" s="23" t="s">
        <v>36</v>
      </c>
      <c r="C27" s="24">
        <v>-63993781.329999998</v>
      </c>
      <c r="D27" s="25"/>
      <c r="E27" s="3"/>
      <c r="F27" s="13" t="s">
        <v>37</v>
      </c>
      <c r="H27" s="26"/>
      <c r="I27" s="14"/>
      <c r="J27" s="37">
        <f>SUM(J7:J24)</f>
        <v>463144726.72999996</v>
      </c>
    </row>
    <row r="28" spans="1:10" ht="15" customHeight="1" thickTop="1" x14ac:dyDescent="0.3">
      <c r="A28" s="32"/>
      <c r="B28" s="23" t="s">
        <v>38</v>
      </c>
      <c r="C28" s="24">
        <v>-120720.29</v>
      </c>
      <c r="D28" s="25"/>
      <c r="E28" s="3"/>
    </row>
    <row r="29" spans="1:10" ht="15" customHeight="1" x14ac:dyDescent="0.3">
      <c r="A29" s="32"/>
      <c r="B29" s="23" t="s">
        <v>39</v>
      </c>
      <c r="C29" s="27">
        <v>443640.29</v>
      </c>
      <c r="D29" s="25"/>
      <c r="E29" s="3"/>
      <c r="F29" s="38" t="s">
        <v>40</v>
      </c>
      <c r="H29" s="26"/>
      <c r="I29" s="14"/>
    </row>
    <row r="30" spans="1:10" s="21" customFormat="1" ht="15" customHeight="1" x14ac:dyDescent="0.3">
      <c r="A30" s="32"/>
      <c r="C30" s="39"/>
      <c r="D30" s="25"/>
      <c r="E30" s="16"/>
    </row>
    <row r="31" spans="1:10" ht="15" customHeight="1" x14ac:dyDescent="0.3">
      <c r="A31" s="17" t="s">
        <v>41</v>
      </c>
      <c r="B31" s="4"/>
      <c r="C31" s="14"/>
      <c r="D31" s="20">
        <f>SUM(C32:C36)</f>
        <v>12581559.260000002</v>
      </c>
      <c r="E31" s="3"/>
      <c r="F31" s="40" t="s">
        <v>42</v>
      </c>
      <c r="G31" s="23"/>
      <c r="H31" s="26"/>
      <c r="I31" s="19"/>
      <c r="J31" s="20">
        <f>SUM(I32:I35)</f>
        <v>48057571.840000004</v>
      </c>
    </row>
    <row r="32" spans="1:10" ht="15" customHeight="1" x14ac:dyDescent="0.3">
      <c r="B32" s="23" t="s">
        <v>43</v>
      </c>
      <c r="C32" s="24">
        <v>12796787.99</v>
      </c>
      <c r="D32" s="34"/>
      <c r="E32" s="3"/>
      <c r="F32" s="41"/>
      <c r="G32" s="32" t="s">
        <v>44</v>
      </c>
      <c r="H32" s="42"/>
      <c r="I32" s="24">
        <v>6635428.5700000003</v>
      </c>
      <c r="J32" s="29"/>
    </row>
    <row r="33" spans="1:10" ht="15" customHeight="1" x14ac:dyDescent="0.3">
      <c r="A33" s="32"/>
      <c r="B33" s="23" t="s">
        <v>45</v>
      </c>
      <c r="C33" s="24">
        <v>-5616483.2400000002</v>
      </c>
      <c r="D33" s="25"/>
      <c r="E33" s="3"/>
      <c r="F33" s="16"/>
      <c r="G33" s="32" t="s">
        <v>46</v>
      </c>
      <c r="H33" s="43"/>
      <c r="I33" s="24">
        <v>189490.85</v>
      </c>
      <c r="J33" s="29"/>
    </row>
    <row r="34" spans="1:10" ht="15" customHeight="1" x14ac:dyDescent="0.3">
      <c r="A34" s="32"/>
      <c r="B34" s="23" t="s">
        <v>47</v>
      </c>
      <c r="C34" s="24">
        <v>4527064.21</v>
      </c>
      <c r="D34" s="25"/>
      <c r="E34" s="3"/>
      <c r="G34" s="32" t="s">
        <v>48</v>
      </c>
      <c r="H34" s="43"/>
      <c r="I34" s="24">
        <v>35520916.329999998</v>
      </c>
      <c r="J34" s="29"/>
    </row>
    <row r="35" spans="1:10" ht="15" customHeight="1" x14ac:dyDescent="0.3">
      <c r="A35" s="32"/>
      <c r="B35" s="23" t="s">
        <v>49</v>
      </c>
      <c r="C35" s="24">
        <v>1506035.26</v>
      </c>
      <c r="D35" s="25"/>
      <c r="E35" s="3"/>
      <c r="G35" s="32" t="s">
        <v>50</v>
      </c>
      <c r="H35" s="43"/>
      <c r="I35" s="27">
        <v>5711736.0899999999</v>
      </c>
      <c r="J35" s="29"/>
    </row>
    <row r="36" spans="1:10" s="21" customFormat="1" ht="15" customHeight="1" x14ac:dyDescent="0.3">
      <c r="A36" s="32"/>
      <c r="B36" s="23" t="s">
        <v>51</v>
      </c>
      <c r="C36" s="27">
        <v>-631844.96</v>
      </c>
      <c r="D36" s="25"/>
      <c r="E36" s="16"/>
    </row>
    <row r="37" spans="1:10" ht="15" customHeight="1" x14ac:dyDescent="0.3">
      <c r="A37" s="32"/>
      <c r="C37" s="45"/>
      <c r="D37" s="25"/>
      <c r="E37" s="3"/>
      <c r="F37" s="17" t="s">
        <v>52</v>
      </c>
      <c r="G37" s="13"/>
      <c r="H37" s="18"/>
      <c r="I37" s="19"/>
      <c r="J37" s="46">
        <f>SUM(I38:I42)</f>
        <v>438609393.06999999</v>
      </c>
    </row>
    <row r="38" spans="1:10" ht="15" customHeight="1" x14ac:dyDescent="0.3">
      <c r="A38" s="17" t="s">
        <v>53</v>
      </c>
      <c r="B38" s="4"/>
      <c r="C38" s="14"/>
      <c r="D38" s="36">
        <f>SUM(C39:C41)</f>
        <v>1995335.58</v>
      </c>
      <c r="E38" s="3"/>
      <c r="F38" s="16"/>
      <c r="G38" s="23" t="s">
        <v>54</v>
      </c>
      <c r="H38" s="18"/>
      <c r="I38" s="24">
        <v>423653550.75999999</v>
      </c>
      <c r="J38" s="19"/>
    </row>
    <row r="39" spans="1:10" ht="15" customHeight="1" x14ac:dyDescent="0.3">
      <c r="B39" s="47" t="s">
        <v>55</v>
      </c>
      <c r="C39" s="48">
        <v>1231157.6200000001</v>
      </c>
      <c r="D39" s="34"/>
      <c r="E39" s="3"/>
      <c r="F39" s="3"/>
      <c r="G39" s="23" t="s">
        <v>56</v>
      </c>
      <c r="H39" s="18"/>
      <c r="I39" s="24">
        <v>2685018.55</v>
      </c>
      <c r="J39" s="49"/>
    </row>
    <row r="40" spans="1:10" ht="15" customHeight="1" x14ac:dyDescent="0.3">
      <c r="A40" s="32"/>
      <c r="B40" s="23" t="s">
        <v>57</v>
      </c>
      <c r="C40" s="48">
        <v>2227711.04</v>
      </c>
      <c r="D40" s="25"/>
      <c r="E40" s="3"/>
      <c r="F40" s="16"/>
      <c r="G40" s="23" t="s">
        <v>58</v>
      </c>
      <c r="H40" s="18"/>
      <c r="I40" s="24">
        <v>12160314.609999999</v>
      </c>
    </row>
    <row r="41" spans="1:10" ht="15" customHeight="1" x14ac:dyDescent="0.3">
      <c r="A41" s="32"/>
      <c r="B41" s="23" t="s">
        <v>59</v>
      </c>
      <c r="C41" s="50">
        <v>-1463533.08</v>
      </c>
      <c r="D41" s="25"/>
      <c r="E41" s="3"/>
      <c r="F41" s="16"/>
      <c r="G41" s="23" t="s">
        <v>60</v>
      </c>
      <c r="H41" s="18"/>
      <c r="I41" s="24">
        <v>60509.15</v>
      </c>
    </row>
    <row r="42" spans="1:10" ht="15" customHeight="1" x14ac:dyDescent="0.3">
      <c r="A42" s="32"/>
      <c r="B42" s="2"/>
      <c r="D42" s="25"/>
      <c r="E42" s="3"/>
      <c r="F42" s="16"/>
      <c r="G42" s="23" t="s">
        <v>61</v>
      </c>
      <c r="H42" s="18"/>
      <c r="I42" s="27">
        <v>50000</v>
      </c>
    </row>
    <row r="43" spans="1:10" ht="15" customHeight="1" x14ac:dyDescent="0.3">
      <c r="A43" s="32"/>
      <c r="B43" s="2"/>
      <c r="D43" s="25"/>
      <c r="E43" s="3"/>
    </row>
    <row r="44" spans="1:10" ht="15" customHeight="1" thickBot="1" x14ac:dyDescent="0.35">
      <c r="A44" s="32"/>
      <c r="B44" s="23"/>
      <c r="C44" s="48"/>
      <c r="D44" s="25"/>
      <c r="E44" s="3"/>
      <c r="G44" s="51" t="s">
        <v>62</v>
      </c>
      <c r="H44" s="18"/>
      <c r="I44" s="19"/>
      <c r="J44" s="52">
        <f>SUM(+J31+J37)</f>
        <v>486666964.90999997</v>
      </c>
    </row>
    <row r="45" spans="1:10" ht="15" customHeight="1" thickTop="1" x14ac:dyDescent="0.3">
      <c r="A45" s="32"/>
      <c r="B45" s="23"/>
      <c r="C45" s="48"/>
      <c r="D45" s="25"/>
      <c r="E45" s="3"/>
    </row>
    <row r="46" spans="1:10" ht="18" thickBot="1" x14ac:dyDescent="0.35">
      <c r="A46" s="53" t="s">
        <v>63</v>
      </c>
      <c r="B46" s="54"/>
      <c r="C46" s="55"/>
      <c r="D46" s="56">
        <f>SUM(D7:D43)</f>
        <v>949811691.6400001</v>
      </c>
      <c r="E46" s="3"/>
      <c r="F46" s="16"/>
      <c r="G46" s="57" t="s">
        <v>64</v>
      </c>
      <c r="H46" s="58"/>
      <c r="I46" s="19"/>
      <c r="J46" s="59">
        <f>J27+J44</f>
        <v>949811691.63999987</v>
      </c>
    </row>
    <row r="47" spans="1:10" ht="14.25" thickTop="1" x14ac:dyDescent="0.25">
      <c r="A47" s="60"/>
      <c r="B47" s="4"/>
      <c r="C47" s="14"/>
      <c r="D47" s="61"/>
      <c r="E47" s="3"/>
      <c r="F47" s="16"/>
      <c r="H47" s="42"/>
      <c r="I47" s="14"/>
      <c r="J47" s="19"/>
    </row>
    <row r="48" spans="1:10" s="63" customFormat="1" ht="18" customHeight="1" x14ac:dyDescent="0.3">
      <c r="A48" s="60"/>
      <c r="B48" s="4"/>
      <c r="C48" s="14"/>
      <c r="D48" s="25"/>
      <c r="E48" s="62"/>
      <c r="F48" s="62"/>
      <c r="G48" s="16"/>
      <c r="H48" s="58"/>
      <c r="I48" s="19"/>
      <c r="J48" s="14"/>
    </row>
    <row r="49" spans="1:10" ht="18" thickBot="1" x14ac:dyDescent="0.35">
      <c r="A49" s="64" t="s">
        <v>65</v>
      </c>
      <c r="B49" s="54"/>
      <c r="C49" s="55"/>
      <c r="D49" s="65">
        <v>255953656.65000001</v>
      </c>
      <c r="F49" s="16"/>
      <c r="G49" s="57" t="s">
        <v>66</v>
      </c>
      <c r="H49" s="42"/>
      <c r="I49" s="14"/>
      <c r="J49" s="66">
        <f>D49</f>
        <v>255953656.65000001</v>
      </c>
    </row>
    <row r="50" spans="1:10" ht="13.5" thickTop="1" x14ac:dyDescent="0.2">
      <c r="A50" s="67"/>
      <c r="C50" s="68"/>
      <c r="D50" s="69"/>
      <c r="F50" s="16"/>
    </row>
    <row r="51" spans="1:10" ht="17.25" x14ac:dyDescent="0.3">
      <c r="A51" s="67"/>
      <c r="C51" s="70"/>
      <c r="D51" s="71"/>
      <c r="F51" s="62"/>
      <c r="H51" s="58"/>
      <c r="I51" s="19"/>
      <c r="J51" s="72"/>
    </row>
    <row r="52" spans="1:10" ht="17.25" x14ac:dyDescent="0.3">
      <c r="A52" s="67"/>
      <c r="C52" s="70"/>
      <c r="D52" s="71"/>
      <c r="F52" s="21"/>
      <c r="H52" s="73"/>
      <c r="I52" s="55"/>
    </row>
    <row r="53" spans="1:10" ht="13.5" x14ac:dyDescent="0.25">
      <c r="A53" s="67"/>
      <c r="C53" s="70"/>
      <c r="D53" s="71"/>
      <c r="F53" s="21"/>
      <c r="G53" s="3"/>
      <c r="H53" s="3"/>
      <c r="I53" s="72"/>
    </row>
    <row r="54" spans="1:10" ht="13.5" x14ac:dyDescent="0.25">
      <c r="A54" s="67"/>
      <c r="C54" s="70"/>
      <c r="D54" s="71"/>
      <c r="F54" s="21"/>
      <c r="H54" s="42"/>
      <c r="I54" s="14"/>
      <c r="J54" s="21"/>
    </row>
    <row r="55" spans="1:10" s="21" customFormat="1" ht="15" x14ac:dyDescent="0.2">
      <c r="A55" s="67"/>
      <c r="B55" s="44"/>
      <c r="C55" s="70"/>
      <c r="D55" s="71"/>
      <c r="G55" s="2"/>
      <c r="H55" s="73"/>
      <c r="I55" s="73"/>
    </row>
    <row r="56" spans="1:10" x14ac:dyDescent="0.2">
      <c r="A56" s="67"/>
      <c r="C56" s="74"/>
      <c r="D56" s="71"/>
      <c r="E56" s="71"/>
      <c r="F56" s="21"/>
      <c r="G56" s="21"/>
      <c r="H56" s="21"/>
      <c r="I56" s="21"/>
      <c r="J56" s="21"/>
    </row>
    <row r="57" spans="1:10" s="21" customFormat="1" x14ac:dyDescent="0.2">
      <c r="A57" s="67"/>
      <c r="B57" s="44"/>
      <c r="C57" s="2"/>
      <c r="D57" s="2"/>
      <c r="E57" s="71"/>
      <c r="F57" s="2"/>
      <c r="H57" s="75"/>
    </row>
    <row r="58" spans="1:10" x14ac:dyDescent="0.2">
      <c r="A58" s="67"/>
      <c r="C58" s="76" t="s">
        <v>67</v>
      </c>
      <c r="D58" s="76"/>
      <c r="F58" s="21"/>
      <c r="G58" s="21"/>
      <c r="H58" s="77" t="s">
        <v>68</v>
      </c>
      <c r="I58" s="21"/>
      <c r="J58" s="21"/>
    </row>
    <row r="59" spans="1:10" x14ac:dyDescent="0.2">
      <c r="A59" s="67"/>
      <c r="B59" s="78"/>
      <c r="C59" s="76" t="s">
        <v>69</v>
      </c>
      <c r="D59" s="76"/>
      <c r="F59" s="21"/>
      <c r="G59" s="21"/>
      <c r="H59" s="77" t="s">
        <v>70</v>
      </c>
      <c r="I59" s="21"/>
      <c r="J59" s="21"/>
    </row>
    <row r="60" spans="1:10" s="21" customFormat="1" x14ac:dyDescent="0.2">
      <c r="A60" s="2"/>
      <c r="B60" s="44"/>
      <c r="J60" s="2"/>
    </row>
    <row r="61" spans="1:10" s="21" customFormat="1" x14ac:dyDescent="0.2">
      <c r="C61" s="2"/>
      <c r="H61" s="79"/>
      <c r="I61" s="75"/>
      <c r="J61" s="2"/>
    </row>
    <row r="62" spans="1:10" x14ac:dyDescent="0.2">
      <c r="F62" s="21"/>
      <c r="G62" s="77"/>
      <c r="J62" s="21"/>
    </row>
    <row r="63" spans="1:10" x14ac:dyDescent="0.2">
      <c r="B63" s="80"/>
      <c r="C63" s="81"/>
      <c r="D63" s="82"/>
      <c r="J63" s="21"/>
    </row>
    <row r="64" spans="1:10" x14ac:dyDescent="0.2">
      <c r="B64" s="80"/>
      <c r="C64" s="81"/>
      <c r="D64" s="82"/>
      <c r="F64" s="21"/>
      <c r="G64" s="21"/>
      <c r="I64" s="77"/>
      <c r="J64" s="21"/>
    </row>
    <row r="65" spans="2:10" x14ac:dyDescent="0.2">
      <c r="B65" s="80"/>
      <c r="C65" s="81"/>
      <c r="D65" s="82"/>
      <c r="I65" s="21"/>
    </row>
    <row r="66" spans="2:10" x14ac:dyDescent="0.2">
      <c r="B66" s="80"/>
      <c r="C66" s="81"/>
      <c r="D66" s="82"/>
      <c r="F66" s="21"/>
      <c r="H66" s="21"/>
      <c r="I66" s="21"/>
    </row>
    <row r="67" spans="2:10" x14ac:dyDescent="0.2">
      <c r="B67" s="80"/>
      <c r="C67" s="81"/>
      <c r="D67" s="82"/>
      <c r="F67" s="21"/>
      <c r="J67" s="21"/>
    </row>
    <row r="68" spans="2:10" x14ac:dyDescent="0.2">
      <c r="B68" s="80"/>
      <c r="C68" s="81"/>
      <c r="D68" s="82"/>
      <c r="G68" s="21"/>
    </row>
    <row r="69" spans="2:10" x14ac:dyDescent="0.2">
      <c r="B69" s="80"/>
      <c r="C69" s="81"/>
      <c r="D69" s="82"/>
      <c r="H69" s="21"/>
      <c r="I69" s="21"/>
    </row>
    <row r="70" spans="2:10" x14ac:dyDescent="0.2">
      <c r="B70" s="80"/>
      <c r="C70" s="81"/>
      <c r="D70" s="82"/>
      <c r="F70" s="21"/>
    </row>
    <row r="71" spans="2:10" x14ac:dyDescent="0.2">
      <c r="B71" s="80"/>
      <c r="C71" s="81"/>
      <c r="D71" s="82"/>
    </row>
    <row r="72" spans="2:10" x14ac:dyDescent="0.2">
      <c r="B72" s="80"/>
      <c r="C72" s="81"/>
      <c r="D72" s="82"/>
    </row>
    <row r="73" spans="2:10" x14ac:dyDescent="0.2">
      <c r="B73" s="80"/>
      <c r="C73" s="81"/>
      <c r="D73" s="82"/>
    </row>
    <row r="74" spans="2:10" x14ac:dyDescent="0.2">
      <c r="B74" s="80"/>
      <c r="C74" s="81"/>
      <c r="D74" s="82"/>
    </row>
    <row r="75" spans="2:10" x14ac:dyDescent="0.2">
      <c r="B75" s="80"/>
      <c r="C75" s="81"/>
      <c r="D75" s="82"/>
    </row>
    <row r="76" spans="2:10" x14ac:dyDescent="0.2">
      <c r="B76" s="80"/>
      <c r="C76" s="81"/>
      <c r="D76" s="82"/>
    </row>
    <row r="77" spans="2:10" x14ac:dyDescent="0.2">
      <c r="B77" s="80"/>
      <c r="C77" s="81"/>
      <c r="D77" s="82"/>
    </row>
  </sheetData>
  <mergeCells count="7">
    <mergeCell ref="C59:D59"/>
    <mergeCell ref="A1:J1"/>
    <mergeCell ref="A2:J2"/>
    <mergeCell ref="A3:J3"/>
    <mergeCell ref="A6:B6"/>
    <mergeCell ref="F6:G6"/>
    <mergeCell ref="C58:D58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0C53-A430-4084-A793-798C2D196A28}">
  <sheetPr>
    <tabColor rgb="FF92D050"/>
  </sheetPr>
  <dimension ref="A1:I66"/>
  <sheetViews>
    <sheetView showGridLines="0" view="pageBreakPreview" zoomScaleNormal="100" zoomScaleSheetLayoutView="100" workbookViewId="0">
      <selection activeCell="A3" sqref="A3:G3"/>
    </sheetView>
  </sheetViews>
  <sheetFormatPr baseColWidth="10" defaultColWidth="21.85546875" defaultRowHeight="15.75" x14ac:dyDescent="0.25"/>
  <cols>
    <col min="1" max="1" width="3.140625" style="89" customWidth="1"/>
    <col min="2" max="2" width="3" style="123" customWidth="1"/>
    <col min="3" max="3" width="33.42578125" style="124" customWidth="1"/>
    <col min="4" max="4" width="28.7109375" style="125" customWidth="1"/>
    <col min="5" max="5" width="18.7109375" style="109" bestFit="1" customWidth="1"/>
    <col min="6" max="6" width="20.7109375" style="126" customWidth="1"/>
    <col min="7" max="7" width="20.7109375" style="89" customWidth="1"/>
    <col min="8" max="16384" width="21.85546875" style="89"/>
  </cols>
  <sheetData>
    <row r="1" spans="1:9" s="85" customFormat="1" ht="18.75" customHeight="1" x14ac:dyDescent="0.25">
      <c r="A1" s="83" t="s">
        <v>0</v>
      </c>
      <c r="B1" s="83"/>
      <c r="C1" s="83"/>
      <c r="D1" s="83"/>
      <c r="E1" s="83"/>
      <c r="F1" s="83"/>
      <c r="G1" s="83"/>
      <c r="H1" s="84"/>
      <c r="I1" s="84"/>
    </row>
    <row r="2" spans="1:9" s="85" customFormat="1" ht="16.5" customHeight="1" x14ac:dyDescent="0.25">
      <c r="A2" s="86" t="s">
        <v>72</v>
      </c>
      <c r="B2" s="86"/>
      <c r="C2" s="86"/>
      <c r="D2" s="86"/>
      <c r="E2" s="86"/>
      <c r="F2" s="86"/>
      <c r="G2" s="86"/>
      <c r="H2" s="87"/>
      <c r="I2" s="87"/>
    </row>
    <row r="3" spans="1:9" ht="19.5" customHeight="1" x14ac:dyDescent="0.2">
      <c r="A3" s="88" t="s">
        <v>109</v>
      </c>
      <c r="B3" s="88"/>
      <c r="C3" s="88"/>
      <c r="D3" s="88"/>
      <c r="E3" s="88"/>
      <c r="F3" s="88"/>
      <c r="G3" s="88"/>
    </row>
    <row r="4" spans="1:9" ht="15" x14ac:dyDescent="0.2">
      <c r="A4" s="90" t="s">
        <v>73</v>
      </c>
      <c r="B4" s="90"/>
      <c r="C4" s="90"/>
      <c r="D4" s="90"/>
      <c r="E4" s="90"/>
      <c r="F4" s="90"/>
      <c r="G4" s="90"/>
    </row>
    <row r="5" spans="1:9" ht="17.25" x14ac:dyDescent="0.3">
      <c r="A5" s="91"/>
      <c r="B5" s="92"/>
      <c r="C5" s="92"/>
      <c r="D5" s="92"/>
      <c r="E5" s="92"/>
      <c r="F5" s="92"/>
      <c r="G5" s="92"/>
    </row>
    <row r="6" spans="1:9" ht="17.25" x14ac:dyDescent="0.3">
      <c r="A6" s="91"/>
      <c r="B6" s="93"/>
      <c r="C6" s="94"/>
      <c r="D6" s="95"/>
      <c r="E6" s="96"/>
      <c r="F6" s="97"/>
      <c r="G6" s="91"/>
    </row>
    <row r="7" spans="1:9" ht="17.25" x14ac:dyDescent="0.3">
      <c r="A7" s="98" t="s">
        <v>74</v>
      </c>
      <c r="B7" s="99"/>
      <c r="C7" s="100"/>
      <c r="D7" s="101"/>
      <c r="E7" s="102"/>
      <c r="F7" s="103"/>
      <c r="G7" s="102">
        <f>SUM(F8:F25)</f>
        <v>119975784.63000001</v>
      </c>
    </row>
    <row r="8" spans="1:9" s="109" customFormat="1" x14ac:dyDescent="0.25">
      <c r="A8" s="96"/>
      <c r="B8" s="104" t="s">
        <v>75</v>
      </c>
      <c r="C8" s="105"/>
      <c r="D8" s="106"/>
      <c r="E8" s="107"/>
      <c r="F8" s="108">
        <f>SUM(E9:E10)</f>
        <v>76912769.670000002</v>
      </c>
      <c r="G8" s="107"/>
    </row>
    <row r="9" spans="1:9" ht="17.25" x14ac:dyDescent="0.3">
      <c r="A9" s="91"/>
      <c r="B9" s="99"/>
      <c r="C9" s="110" t="s">
        <v>76</v>
      </c>
      <c r="D9" s="95"/>
      <c r="E9" s="55">
        <v>3493031.38</v>
      </c>
      <c r="F9" s="111"/>
      <c r="G9" s="55"/>
    </row>
    <row r="10" spans="1:9" ht="17.25" x14ac:dyDescent="0.3">
      <c r="A10" s="91"/>
      <c r="B10" s="99"/>
      <c r="C10" s="110" t="s">
        <v>77</v>
      </c>
      <c r="D10" s="95"/>
      <c r="E10" s="112">
        <v>73419738.290000007</v>
      </c>
      <c r="F10" s="111"/>
      <c r="G10" s="55"/>
    </row>
    <row r="11" spans="1:9" ht="17.25" x14ac:dyDescent="0.3">
      <c r="A11" s="91"/>
      <c r="B11" s="99"/>
      <c r="C11" s="94"/>
      <c r="D11" s="95"/>
      <c r="E11" s="55"/>
      <c r="F11" s="111"/>
      <c r="G11" s="55"/>
    </row>
    <row r="12" spans="1:9" s="109" customFormat="1" x14ac:dyDescent="0.25">
      <c r="A12" s="96"/>
      <c r="B12" s="104" t="s">
        <v>78</v>
      </c>
      <c r="C12" s="105"/>
      <c r="D12" s="106"/>
      <c r="E12" s="107"/>
      <c r="F12" s="108">
        <f>SUM(E13:E14)</f>
        <v>396509.5700000003</v>
      </c>
      <c r="G12" s="107"/>
    </row>
    <row r="13" spans="1:9" s="109" customFormat="1" ht="17.25" x14ac:dyDescent="0.3">
      <c r="A13" s="96"/>
      <c r="B13" s="104"/>
      <c r="C13" s="110" t="s">
        <v>79</v>
      </c>
      <c r="D13" s="106"/>
      <c r="E13" s="55">
        <v>13775</v>
      </c>
      <c r="F13" s="108"/>
      <c r="G13" s="107"/>
    </row>
    <row r="14" spans="1:9" ht="17.25" x14ac:dyDescent="0.3">
      <c r="A14" s="91"/>
      <c r="B14" s="99"/>
      <c r="C14" s="110" t="s">
        <v>80</v>
      </c>
      <c r="D14" s="95"/>
      <c r="E14" s="112">
        <v>382734.5700000003</v>
      </c>
      <c r="F14" s="111"/>
      <c r="G14" s="55"/>
    </row>
    <row r="15" spans="1:9" ht="17.25" x14ac:dyDescent="0.3">
      <c r="A15" s="91"/>
      <c r="B15" s="99"/>
      <c r="C15" s="94"/>
      <c r="D15" s="95"/>
      <c r="E15" s="55"/>
      <c r="F15" s="111"/>
      <c r="G15" s="55"/>
    </row>
    <row r="16" spans="1:9" s="109" customFormat="1" ht="17.25" x14ac:dyDescent="0.3">
      <c r="A16" s="96"/>
      <c r="B16" s="104" t="s">
        <v>81</v>
      </c>
      <c r="C16" s="105"/>
      <c r="D16" s="106"/>
      <c r="E16" s="55"/>
      <c r="F16" s="107">
        <f>SUM(E17:E23)</f>
        <v>42599101.25</v>
      </c>
      <c r="G16" s="107"/>
    </row>
    <row r="17" spans="1:7" s="109" customFormat="1" ht="17.25" x14ac:dyDescent="0.3">
      <c r="A17" s="96"/>
      <c r="B17" s="104"/>
      <c r="C17" s="110" t="s">
        <v>82</v>
      </c>
      <c r="D17" s="106"/>
      <c r="E17" s="55">
        <v>40543931</v>
      </c>
      <c r="F17" s="107"/>
      <c r="G17" s="107"/>
    </row>
    <row r="18" spans="1:7" s="109" customFormat="1" ht="15" customHeight="1" x14ac:dyDescent="0.3">
      <c r="A18" s="96"/>
      <c r="B18" s="104"/>
      <c r="C18" s="110" t="s">
        <v>83</v>
      </c>
      <c r="D18" s="106"/>
      <c r="E18" s="55">
        <v>962923.07</v>
      </c>
      <c r="F18" s="107"/>
      <c r="G18" s="107"/>
    </row>
    <row r="19" spans="1:7" s="109" customFormat="1" ht="15.75" customHeight="1" x14ac:dyDescent="0.3">
      <c r="A19" s="96"/>
      <c r="B19" s="104"/>
      <c r="C19" s="110" t="s">
        <v>84</v>
      </c>
      <c r="D19" s="106"/>
      <c r="E19" s="55">
        <v>6650.38</v>
      </c>
      <c r="F19" s="107"/>
      <c r="G19" s="107"/>
    </row>
    <row r="20" spans="1:7" s="109" customFormat="1" ht="15" customHeight="1" x14ac:dyDescent="0.3">
      <c r="A20" s="96"/>
      <c r="B20" s="104"/>
      <c r="C20" s="110" t="s">
        <v>85</v>
      </c>
      <c r="D20" s="106"/>
      <c r="E20" s="55">
        <v>54725.18</v>
      </c>
      <c r="F20" s="107"/>
      <c r="G20" s="107"/>
    </row>
    <row r="21" spans="1:7" s="109" customFormat="1" ht="17.25" x14ac:dyDescent="0.3">
      <c r="A21" s="96"/>
      <c r="B21" s="104"/>
      <c r="C21" s="110" t="s">
        <v>86</v>
      </c>
      <c r="D21" s="106"/>
      <c r="E21" s="55">
        <v>33998.44</v>
      </c>
      <c r="F21" s="107"/>
      <c r="G21" s="107"/>
    </row>
    <row r="22" spans="1:7" s="109" customFormat="1" ht="17.25" x14ac:dyDescent="0.3">
      <c r="A22" s="96"/>
      <c r="B22" s="104"/>
      <c r="C22" s="110" t="s">
        <v>87</v>
      </c>
      <c r="D22" s="106"/>
      <c r="E22" s="55">
        <v>714981.45</v>
      </c>
      <c r="F22" s="107"/>
      <c r="G22" s="107"/>
    </row>
    <row r="23" spans="1:7" s="109" customFormat="1" ht="17.25" x14ac:dyDescent="0.3">
      <c r="A23" s="96"/>
      <c r="B23" s="104"/>
      <c r="C23" s="110" t="s">
        <v>88</v>
      </c>
      <c r="D23" s="106"/>
      <c r="E23" s="112">
        <v>281891.73</v>
      </c>
      <c r="F23" s="107"/>
      <c r="G23" s="107"/>
    </row>
    <row r="24" spans="1:7" s="109" customFormat="1" x14ac:dyDescent="0.25">
      <c r="A24" s="96"/>
      <c r="B24" s="104"/>
      <c r="C24" s="105"/>
      <c r="D24" s="106"/>
      <c r="E24" s="107"/>
      <c r="F24" s="108"/>
      <c r="G24" s="107"/>
    </row>
    <row r="25" spans="1:7" s="109" customFormat="1" ht="17.25" x14ac:dyDescent="0.3">
      <c r="A25" s="96"/>
      <c r="B25" s="104" t="s">
        <v>89</v>
      </c>
      <c r="C25" s="105"/>
      <c r="D25" s="106"/>
      <c r="E25" s="55"/>
      <c r="F25" s="113">
        <v>67404.14</v>
      </c>
      <c r="G25" s="107"/>
    </row>
    <row r="26" spans="1:7" s="109" customFormat="1" ht="17.25" x14ac:dyDescent="0.3">
      <c r="A26" s="96"/>
      <c r="B26" s="104"/>
      <c r="C26" s="105"/>
      <c r="D26" s="106"/>
      <c r="E26" s="55"/>
      <c r="F26" s="107"/>
      <c r="G26" s="107"/>
    </row>
    <row r="27" spans="1:7" s="109" customFormat="1" x14ac:dyDescent="0.25">
      <c r="A27" s="96"/>
      <c r="B27" s="104"/>
      <c r="C27" s="105"/>
      <c r="D27" s="106"/>
      <c r="E27" s="107"/>
      <c r="F27" s="108"/>
      <c r="G27" s="107"/>
    </row>
    <row r="28" spans="1:7" s="109" customFormat="1" x14ac:dyDescent="0.25">
      <c r="A28" s="96"/>
      <c r="B28" s="104"/>
      <c r="C28" s="105"/>
      <c r="D28" s="106"/>
      <c r="E28" s="107"/>
      <c r="F28" s="108"/>
      <c r="G28" s="107"/>
    </row>
    <row r="29" spans="1:7" ht="17.25" x14ac:dyDescent="0.3">
      <c r="A29" s="98" t="s">
        <v>90</v>
      </c>
      <c r="B29" s="99"/>
      <c r="C29" s="100"/>
      <c r="D29" s="101"/>
      <c r="E29" s="102"/>
      <c r="F29" s="103"/>
      <c r="G29" s="114">
        <f>SUM(F30:F48)</f>
        <v>84454868.300000012</v>
      </c>
    </row>
    <row r="30" spans="1:7" s="109" customFormat="1" x14ac:dyDescent="0.25">
      <c r="A30" s="96"/>
      <c r="B30" s="104" t="s">
        <v>75</v>
      </c>
      <c r="C30" s="105"/>
      <c r="D30" s="106"/>
      <c r="E30" s="107"/>
      <c r="F30" s="108">
        <f>SUM(E31:E35)</f>
        <v>13308001.48</v>
      </c>
      <c r="G30" s="107"/>
    </row>
    <row r="31" spans="1:7" ht="17.25" x14ac:dyDescent="0.3">
      <c r="A31" s="91"/>
      <c r="B31" s="99"/>
      <c r="C31" s="110" t="s">
        <v>91</v>
      </c>
      <c r="D31" s="95"/>
      <c r="E31" s="55">
        <v>1336030</v>
      </c>
      <c r="F31" s="111"/>
      <c r="G31" s="55"/>
    </row>
    <row r="32" spans="1:7" ht="17.25" x14ac:dyDescent="0.3">
      <c r="A32" s="91"/>
      <c r="B32" s="99"/>
      <c r="C32" s="110" t="s">
        <v>92</v>
      </c>
      <c r="D32" s="95"/>
      <c r="E32" s="55">
        <v>8173385.5999999996</v>
      </c>
      <c r="F32" s="111"/>
      <c r="G32" s="55"/>
    </row>
    <row r="33" spans="1:9" ht="17.25" x14ac:dyDescent="0.3">
      <c r="A33" s="91"/>
      <c r="B33" s="99"/>
      <c r="C33" s="110" t="s">
        <v>93</v>
      </c>
      <c r="D33" s="95"/>
      <c r="E33" s="55">
        <v>889073.07</v>
      </c>
      <c r="F33" s="111"/>
      <c r="G33" s="55"/>
    </row>
    <row r="34" spans="1:9" ht="16.5" customHeight="1" x14ac:dyDescent="0.3">
      <c r="A34" s="91"/>
      <c r="B34" s="99"/>
      <c r="C34" s="110" t="s">
        <v>94</v>
      </c>
      <c r="D34" s="95"/>
      <c r="E34" s="55">
        <v>677</v>
      </c>
      <c r="F34" s="111"/>
      <c r="G34" s="55"/>
    </row>
    <row r="35" spans="1:9" ht="17.25" x14ac:dyDescent="0.3">
      <c r="A35" s="91"/>
      <c r="B35" s="99"/>
      <c r="C35" s="110" t="s">
        <v>95</v>
      </c>
      <c r="D35" s="95"/>
      <c r="E35" s="112">
        <v>2908835.81</v>
      </c>
      <c r="F35" s="111"/>
      <c r="G35" s="55"/>
    </row>
    <row r="36" spans="1:9" ht="17.25" x14ac:dyDescent="0.3">
      <c r="A36" s="91"/>
      <c r="B36" s="99"/>
      <c r="C36" s="94"/>
      <c r="D36" s="95"/>
      <c r="E36" s="55"/>
      <c r="F36" s="111"/>
      <c r="G36" s="55"/>
    </row>
    <row r="37" spans="1:9" s="109" customFormat="1" x14ac:dyDescent="0.25">
      <c r="A37" s="96"/>
      <c r="B37" s="104" t="s">
        <v>96</v>
      </c>
      <c r="C37" s="105"/>
      <c r="D37" s="106"/>
      <c r="E37" s="107"/>
      <c r="F37" s="107">
        <f>+D56</f>
        <v>30189112.590000004</v>
      </c>
      <c r="G37" s="107"/>
    </row>
    <row r="38" spans="1:9" s="109" customFormat="1" x14ac:dyDescent="0.25">
      <c r="A38" s="96"/>
      <c r="B38" s="104"/>
      <c r="C38" s="105"/>
      <c r="D38" s="106"/>
      <c r="E38" s="107"/>
      <c r="F38" s="107"/>
      <c r="G38" s="107"/>
    </row>
    <row r="39" spans="1:9" s="109" customFormat="1" x14ac:dyDescent="0.25">
      <c r="A39" s="96"/>
      <c r="B39" s="104" t="s">
        <v>97</v>
      </c>
      <c r="C39" s="105"/>
      <c r="D39" s="106"/>
      <c r="E39" s="107"/>
      <c r="F39" s="108">
        <f>SUM(E40:E44)</f>
        <v>24938158.969999999</v>
      </c>
      <c r="G39" s="107"/>
    </row>
    <row r="40" spans="1:9" ht="17.25" x14ac:dyDescent="0.3">
      <c r="A40" s="91"/>
      <c r="B40" s="99"/>
      <c r="C40" s="110" t="s">
        <v>98</v>
      </c>
      <c r="D40" s="95"/>
      <c r="E40" s="55">
        <v>13391304.039999999</v>
      </c>
      <c r="F40" s="111"/>
      <c r="G40" s="55"/>
    </row>
    <row r="41" spans="1:9" ht="17.25" x14ac:dyDescent="0.3">
      <c r="A41" s="91"/>
      <c r="B41" s="99"/>
      <c r="C41" s="110" t="s">
        <v>99</v>
      </c>
      <c r="D41" s="95"/>
      <c r="E41" s="55">
        <v>78601.23</v>
      </c>
      <c r="F41" s="111"/>
      <c r="G41" s="55"/>
    </row>
    <row r="42" spans="1:9" ht="18.75" customHeight="1" x14ac:dyDescent="0.3">
      <c r="A42" s="91"/>
      <c r="B42" s="99"/>
      <c r="C42" s="110" t="s">
        <v>100</v>
      </c>
      <c r="D42" s="95"/>
      <c r="E42" s="55">
        <v>14356.330000000075</v>
      </c>
      <c r="F42" s="111"/>
      <c r="G42" s="55"/>
    </row>
    <row r="43" spans="1:9" ht="17.25" x14ac:dyDescent="0.3">
      <c r="A43" s="91"/>
      <c r="B43" s="99"/>
      <c r="C43" s="110" t="s">
        <v>101</v>
      </c>
      <c r="D43" s="95"/>
      <c r="E43" s="55">
        <v>3635028.39</v>
      </c>
      <c r="F43" s="111"/>
      <c r="G43" s="55"/>
    </row>
    <row r="44" spans="1:9" ht="17.25" x14ac:dyDescent="0.3">
      <c r="A44" s="91"/>
      <c r="B44" s="99"/>
      <c r="C44" s="110" t="s">
        <v>102</v>
      </c>
      <c r="D44" s="95"/>
      <c r="E44" s="112">
        <v>7818868.9800000004</v>
      </c>
      <c r="F44" s="111"/>
      <c r="G44" s="55"/>
    </row>
    <row r="45" spans="1:9" ht="17.25" x14ac:dyDescent="0.3">
      <c r="A45" s="91"/>
      <c r="B45" s="99"/>
      <c r="C45" s="94"/>
      <c r="D45" s="95"/>
      <c r="E45" s="55"/>
      <c r="F45" s="111"/>
      <c r="G45" s="55"/>
    </row>
    <row r="46" spans="1:9" s="109" customFormat="1" x14ac:dyDescent="0.25">
      <c r="A46" s="96"/>
      <c r="B46" s="104" t="s">
        <v>103</v>
      </c>
      <c r="C46" s="105"/>
      <c r="D46" s="106"/>
      <c r="E46" s="107"/>
      <c r="F46" s="107">
        <v>15985501.5</v>
      </c>
      <c r="G46" s="107"/>
    </row>
    <row r="47" spans="1:9" s="109" customFormat="1" ht="17.25" x14ac:dyDescent="0.3">
      <c r="A47" s="96"/>
      <c r="B47" s="104"/>
      <c r="C47" s="105"/>
      <c r="D47" s="106"/>
      <c r="E47" s="107"/>
      <c r="F47" s="55"/>
      <c r="G47" s="107"/>
    </row>
    <row r="48" spans="1:9" s="109" customFormat="1" x14ac:dyDescent="0.25">
      <c r="A48" s="96"/>
      <c r="B48" s="104" t="s">
        <v>104</v>
      </c>
      <c r="C48" s="105"/>
      <c r="D48" s="106"/>
      <c r="E48" s="107"/>
      <c r="F48" s="113">
        <v>34093.760000000002</v>
      </c>
      <c r="G48" s="107"/>
      <c r="I48" s="115"/>
    </row>
    <row r="49" spans="1:9" s="109" customFormat="1" x14ac:dyDescent="0.25">
      <c r="A49" s="96"/>
      <c r="B49" s="104"/>
      <c r="C49" s="105"/>
      <c r="D49" s="106"/>
      <c r="E49" s="107"/>
      <c r="F49" s="108"/>
      <c r="G49" s="107"/>
    </row>
    <row r="50" spans="1:9" ht="18" thickBot="1" x14ac:dyDescent="0.35">
      <c r="A50" s="98" t="s">
        <v>105</v>
      </c>
      <c r="B50" s="99"/>
      <c r="C50" s="100"/>
      <c r="D50" s="101"/>
      <c r="E50" s="102"/>
      <c r="F50" s="103"/>
      <c r="G50" s="116">
        <f>G7-G29</f>
        <v>35520916.329999998</v>
      </c>
      <c r="H50" s="102"/>
      <c r="I50" s="117"/>
    </row>
    <row r="51" spans="1:9" ht="18" thickTop="1" x14ac:dyDescent="0.3">
      <c r="A51" s="91"/>
      <c r="B51" s="99"/>
      <c r="C51" s="94"/>
      <c r="D51" s="95"/>
      <c r="E51" s="96"/>
      <c r="F51" s="97"/>
      <c r="G51" s="102"/>
    </row>
    <row r="52" spans="1:9" ht="17.25" x14ac:dyDescent="0.3">
      <c r="A52" s="91"/>
      <c r="B52" s="99"/>
      <c r="C52" s="94"/>
      <c r="D52" s="95"/>
      <c r="E52" s="96"/>
      <c r="F52" s="97"/>
      <c r="G52" s="102"/>
    </row>
    <row r="53" spans="1:9" ht="17.25" x14ac:dyDescent="0.3">
      <c r="A53" s="91"/>
      <c r="B53" s="99"/>
      <c r="C53" s="118" t="s">
        <v>106</v>
      </c>
      <c r="D53" s="55">
        <v>21784217.670000002</v>
      </c>
      <c r="E53" s="55"/>
      <c r="F53" s="97"/>
      <c r="G53" s="119"/>
    </row>
    <row r="54" spans="1:9" ht="17.25" x14ac:dyDescent="0.3">
      <c r="A54" s="91"/>
      <c r="B54" s="99"/>
      <c r="C54" s="118" t="s">
        <v>107</v>
      </c>
      <c r="D54" s="55">
        <v>900000</v>
      </c>
      <c r="E54" s="96"/>
      <c r="F54" s="97"/>
      <c r="G54" s="55"/>
    </row>
    <row r="55" spans="1:9" ht="17.25" x14ac:dyDescent="0.3">
      <c r="A55" s="91"/>
      <c r="B55" s="99"/>
      <c r="C55" s="118" t="s">
        <v>108</v>
      </c>
      <c r="D55" s="112">
        <v>7504894.9199999999</v>
      </c>
      <c r="E55" s="96"/>
      <c r="F55" s="97"/>
      <c r="G55" s="55"/>
    </row>
    <row r="56" spans="1:9" ht="17.25" x14ac:dyDescent="0.3">
      <c r="A56" s="91"/>
      <c r="B56" s="99"/>
      <c r="C56" s="94"/>
      <c r="D56" s="107">
        <f>SUM(D53:D55)</f>
        <v>30189112.590000004</v>
      </c>
      <c r="E56" s="96"/>
      <c r="F56" s="97"/>
      <c r="G56" s="91"/>
    </row>
    <row r="65" spans="3:6" ht="15" x14ac:dyDescent="0.2">
      <c r="C65" s="120" t="s">
        <v>67</v>
      </c>
      <c r="D65" s="120"/>
      <c r="E65" s="121"/>
      <c r="F65" s="122" t="s">
        <v>68</v>
      </c>
    </row>
    <row r="66" spans="3:6" ht="15" x14ac:dyDescent="0.2">
      <c r="C66" s="120" t="s">
        <v>69</v>
      </c>
      <c r="D66" s="120"/>
      <c r="E66" s="121"/>
      <c r="F66" s="122" t="s">
        <v>70</v>
      </c>
    </row>
  </sheetData>
  <mergeCells count="6">
    <mergeCell ref="A1:G1"/>
    <mergeCell ref="A2:G2"/>
    <mergeCell ref="A3:G3"/>
    <mergeCell ref="A4:G4"/>
    <mergeCell ref="C65:D65"/>
    <mergeCell ref="C66:D66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A9D2-0D4F-4E76-944D-510683D1C2C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Institucional</vt:lpstr>
      <vt:lpstr>Estados de Resultados Inst.</vt:lpstr>
      <vt:lpstr>Hoja1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2020-01-27T16:04:45Z</dcterms:created>
  <dcterms:modified xsi:type="dcterms:W3CDTF">2020-01-27T16:08:32Z</dcterms:modified>
</cp:coreProperties>
</file>