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.DPENTAGONO\Documents\Müller\Fondeo\SGB\BVES\Publicacion EEFF\2019\"/>
    </mc:Choice>
  </mc:AlternateContent>
  <bookViews>
    <workbookView xWindow="0" yWindow="0" windowWidth="10230" windowHeight="4635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E17" i="1" l="1"/>
  <c r="E39" i="1"/>
  <c r="E9" i="1"/>
  <c r="E28" i="1"/>
  <c r="E48" i="1"/>
  <c r="E31" i="1"/>
  <c r="E15" i="2"/>
  <c r="E20" i="2"/>
  <c r="E28" i="2"/>
  <c r="E42" i="1"/>
  <c r="E49" i="1"/>
  <c r="E29" i="2"/>
  <c r="E31" i="2"/>
</calcChain>
</file>

<file path=xl/sharedStrings.xml><?xml version="1.0" encoding="utf-8"?>
<sst xmlns="http://schemas.openxmlformats.org/spreadsheetml/2006/main" count="132" uniqueCount="124">
  <si>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</si>
  <si>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</si>
  <si>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</si>
  <si>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</si>
  <si>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</si>
  <si>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</si>
  <si>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</si>
  <si>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</si>
  <si>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</si>
  <si>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</si>
  <si>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</si>
  <si>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</si>
  <si>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</si>
  <si>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</si>
  <si>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</si>
  <si>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</si>
  <si>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</si>
  <si>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</si>
  <si>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</si>
  <si>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</si>
  <si>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</si>
  <si>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</si>
  <si>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</si>
  <si>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</si>
  <si>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</si>
  <si>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</si>
  <si>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</si>
  <si>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</si>
  <si>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</si>
  <si>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</si>
  <si>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</si>
  <si>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</si>
  <si>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</si>
  <si>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</si>
  <si>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</si>
  <si>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</si>
  <si>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</si>
  <si>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</si>
  <si>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</si>
  <si>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</si>
  <si>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</si>
  <si>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</si>
  <si>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</si>
  <si>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</si>
  <si>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</si>
  <si>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</si>
  <si>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</si>
  <si>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</si>
  <si>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</si>
  <si>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</si>
  <si>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</si>
  <si>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</si>
  <si>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</si>
  <si>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</si>
  <si>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</si>
  <si>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</si>
  <si>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</si>
  <si>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</si>
  <si>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</si>
  <si>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</si>
  <si>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</si>
  <si>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</si>
  <si>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</si>
  <si>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</si>
  <si>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</si>
  <si>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</si>
  <si>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</si>
  <si>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</si>
  <si>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</si>
  <si>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</si>
  <si>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</si>
  <si>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</si>
  <si>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</si>
  <si>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</si>
  <si>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</si>
  <si>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</si>
  <si>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</si>
  <si>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</si>
  <si>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</si>
  <si>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</si>
  <si>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</si>
  <si>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</si>
  <si>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</si>
  <si>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</si>
  <si>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</si>
  <si>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</si>
  <si>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</si>
  <si>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</si>
  <si>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</si>
  <si>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</si>
  <si>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</si>
  <si>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</si>
  <si>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</si>
  <si>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</si>
  <si>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</si>
  <si>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</si>
  <si>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</si>
  <si>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</si>
  <si>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</si>
  <si>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</si>
  <si>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</si>
  <si>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</si>
  <si>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</si>
  <si>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</si>
  <si>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</si>
  <si>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</si>
  <si>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</si>
  <si>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</si>
  <si>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</si>
  <si>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</si>
  <si>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</si>
  <si>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</si>
  <si>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</si>
  <si>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</si>
  <si>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</si>
  <si>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</si>
  <si>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</si>
  <si>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</si>
  <si>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</si>
  <si>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</si>
  <si>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</si>
  <si>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</si>
  <si>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Situación Financiera al 30 de noviembre  de 2019</t>
  </si>
  <si>
    <t>Estado de resultados del 01 de enero al 30 de noviembre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</si>
</sst>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3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6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70"/>
  <sheetViews>
    <sheetView showGridLines="0" tabSelected="1" showOutlineSymbols="0" view="pageBreakPreview" zoomScale="145" zoomScaleNormal="100" zoomScaleSheetLayoutView="145" workbookViewId="0"/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119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120</v>
      </c>
      <c r="D4" s="38"/>
      <c r="E4" s="39" t="s">
        <v>118</v>
      </c>
      <c r="I4" s="1"/>
      <c r="J4" s="1"/>
      <c r="K4" s="4"/>
      <c r="L4" s="4"/>
    </row>
    <row r="5" spans="1:12" s="26" customFormat="1" ht="20.25" customHeight="1" x14ac:dyDescent="0.25">
      <c r="B5" s="44" t="s">
        <v>122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104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10074168.699999999</v>
      </c>
      <c r="F9" s="9"/>
    </row>
    <row r="10" spans="1:12" x14ac:dyDescent="0.2">
      <c r="B10" s="8" t="s">
        <v>5</v>
      </c>
      <c r="C10" s="6" t="s">
        <v>6</v>
      </c>
      <c r="D10" s="9"/>
      <c r="E10" s="9">
        <v>1043210.74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20834.310000000001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6648986.2800000003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1406534.95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50196.85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904405.57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SUM(E18:E27)</f>
        <v>2197890.85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126517.23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886402.53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87544.85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20135.18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65723.259999999995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13641.39</v>
      </c>
      <c r="F24" s="9"/>
    </row>
    <row r="25" spans="2:6" x14ac:dyDescent="0.2">
      <c r="B25" s="8" t="s">
        <v>33</v>
      </c>
      <c r="C25" s="6" t="s">
        <v>34</v>
      </c>
      <c r="D25" s="9"/>
      <c r="E25" s="9">
        <v>3075</v>
      </c>
      <c r="F25" s="9"/>
    </row>
    <row r="26" spans="2:6" x14ac:dyDescent="0.2">
      <c r="B26" s="8" t="s">
        <v>35</v>
      </c>
      <c r="C26" s="6" t="s">
        <v>36</v>
      </c>
      <c r="D26" s="9"/>
      <c r="E26" s="27">
        <v>423860.06</v>
      </c>
      <c r="F26" s="9"/>
    </row>
    <row r="27" spans="2:6" x14ac:dyDescent="0.2">
      <c r="B27" s="8" t="s">
        <v>116</v>
      </c>
      <c r="C27" s="6" t="s">
        <v>117</v>
      </c>
      <c r="D27" s="9"/>
      <c r="E27" s="27">
        <v>565277.06000000006</v>
      </c>
      <c r="F27" s="9"/>
    </row>
    <row r="28" spans="2:6" ht="16.5" customHeight="1" thickBot="1" x14ac:dyDescent="0.25">
      <c r="B28" s="8"/>
      <c r="C28" s="13" t="s">
        <v>88</v>
      </c>
      <c r="D28" s="14" t="s">
        <v>109</v>
      </c>
      <c r="E28" s="15">
        <f>E9+E17</f>
        <v>12272059.549999999</v>
      </c>
      <c r="F28" s="9"/>
    </row>
    <row r="29" spans="2:6" ht="13.5" thickTop="1" x14ac:dyDescent="0.2">
      <c r="B29" s="8"/>
      <c r="C29" s="6"/>
      <c r="D29" s="9"/>
      <c r="E29" s="9"/>
      <c r="F29" s="9"/>
    </row>
    <row r="30" spans="2:6" x14ac:dyDescent="0.2">
      <c r="B30" s="16" t="s">
        <v>37</v>
      </c>
      <c r="C30" s="11" t="s">
        <v>38</v>
      </c>
      <c r="D30" s="12"/>
      <c r="E30" s="12"/>
      <c r="F30" s="9"/>
    </row>
    <row r="31" spans="2:6" x14ac:dyDescent="0.2">
      <c r="B31" s="16" t="s">
        <v>39</v>
      </c>
      <c r="C31" s="11" t="s">
        <v>40</v>
      </c>
      <c r="D31" s="12"/>
      <c r="E31" s="12">
        <f>SUM(E32:E37)</f>
        <v>6669961.6799999997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6439430.8499999996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56260.62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7085.69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21945.599999999999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83434.600000000006</v>
      </c>
      <c r="F36" s="9"/>
    </row>
    <row r="37" spans="2:6" x14ac:dyDescent="0.2">
      <c r="B37" s="8" t="s">
        <v>51</v>
      </c>
      <c r="C37" s="6" t="s">
        <v>52</v>
      </c>
      <c r="D37" s="9"/>
      <c r="E37" s="9">
        <v>61804.32</v>
      </c>
      <c r="F37" s="9"/>
    </row>
    <row r="38" spans="2:6" x14ac:dyDescent="0.2">
      <c r="B38" s="8"/>
      <c r="C38" s="6"/>
      <c r="D38" s="9"/>
      <c r="E38" s="9"/>
      <c r="F38" s="9"/>
    </row>
    <row r="39" spans="2:6" x14ac:dyDescent="0.2">
      <c r="B39" s="16" t="s">
        <v>53</v>
      </c>
      <c r="C39" s="11" t="s">
        <v>54</v>
      </c>
      <c r="D39" s="12"/>
      <c r="E39" s="12">
        <f>SUM(E40:E41)</f>
        <v>1331228.99</v>
      </c>
      <c r="F39" s="9"/>
    </row>
    <row r="40" spans="2:6" x14ac:dyDescent="0.2">
      <c r="B40" s="8" t="s">
        <v>55</v>
      </c>
      <c r="C40" s="6" t="s">
        <v>56</v>
      </c>
      <c r="D40" s="9"/>
      <c r="E40" s="9">
        <v>1281625.1000000001</v>
      </c>
      <c r="F40" s="9"/>
    </row>
    <row r="41" spans="2:6" x14ac:dyDescent="0.2">
      <c r="B41" s="8" t="s">
        <v>57</v>
      </c>
      <c r="C41" s="6" t="s">
        <v>58</v>
      </c>
      <c r="D41" s="9"/>
      <c r="E41" s="10">
        <v>49603.89</v>
      </c>
      <c r="F41" s="9"/>
    </row>
    <row r="42" spans="2:6" ht="16.5" customHeight="1" x14ac:dyDescent="0.2">
      <c r="B42" s="8"/>
      <c r="C42" s="17" t="s">
        <v>107</v>
      </c>
      <c r="D42" s="18"/>
      <c r="E42" s="19">
        <f>E31+E39</f>
        <v>8001190.6699999999</v>
      </c>
      <c r="F42" s="9"/>
    </row>
    <row r="43" spans="2:6" x14ac:dyDescent="0.2">
      <c r="B43" s="16" t="s">
        <v>105</v>
      </c>
      <c r="C43" s="11" t="s">
        <v>106</v>
      </c>
      <c r="D43" s="9"/>
      <c r="E43" s="9"/>
      <c r="F43" s="9"/>
    </row>
    <row r="44" spans="2:6" x14ac:dyDescent="0.2">
      <c r="B44" s="16" t="s">
        <v>59</v>
      </c>
      <c r="C44" s="11" t="s">
        <v>60</v>
      </c>
      <c r="D44" s="12"/>
      <c r="E44" s="9"/>
      <c r="F44" s="9"/>
    </row>
    <row r="45" spans="2:6" x14ac:dyDescent="0.2">
      <c r="B45" s="8" t="s">
        <v>61</v>
      </c>
      <c r="C45" s="6" t="s">
        <v>62</v>
      </c>
      <c r="D45" s="9"/>
      <c r="E45" s="9">
        <v>2002400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1532968.4</v>
      </c>
      <c r="F46" s="9"/>
    </row>
    <row r="47" spans="2:6" x14ac:dyDescent="0.2">
      <c r="B47" s="8" t="s">
        <v>65</v>
      </c>
      <c r="C47" s="6" t="s">
        <v>66</v>
      </c>
      <c r="D47" s="9"/>
      <c r="E47" s="9">
        <v>735500.48</v>
      </c>
      <c r="F47" s="9"/>
    </row>
    <row r="48" spans="2:6" ht="16.5" customHeight="1" x14ac:dyDescent="0.2">
      <c r="B48" s="8"/>
      <c r="C48" s="17" t="s">
        <v>89</v>
      </c>
      <c r="D48" s="18"/>
      <c r="E48" s="19">
        <f>SUM(E45:E47)</f>
        <v>4270868.88</v>
      </c>
      <c r="F48" s="9"/>
    </row>
    <row r="49" spans="2:6" ht="16.5" customHeight="1" thickBot="1" x14ac:dyDescent="0.25">
      <c r="B49" s="8"/>
      <c r="C49" s="17" t="s">
        <v>90</v>
      </c>
      <c r="D49" s="18" t="s">
        <v>109</v>
      </c>
      <c r="E49" s="20">
        <f>E42+E48</f>
        <v>12272059.550000001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5" t="s">
        <v>102</v>
      </c>
      <c r="D55" s="5" t="s">
        <v>113</v>
      </c>
      <c r="E55" s="9"/>
      <c r="F55" s="9"/>
    </row>
    <row r="56" spans="2:6" x14ac:dyDescent="0.2">
      <c r="B56" s="5" t="s">
        <v>103</v>
      </c>
      <c r="D56" s="5" t="s">
        <v>114</v>
      </c>
      <c r="E56" s="9"/>
      <c r="F56" s="9"/>
    </row>
    <row r="57" spans="2:6" x14ac:dyDescent="0.2">
      <c r="D57" s="5" t="s">
        <v>115</v>
      </c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1"/>
  <sheetViews>
    <sheetView view="pageBreakPreview" zoomScale="115" zoomScaleNormal="100" zoomScaleSheetLayoutView="115" workbookViewId="0">
      <selection activeCell="E31" sqref="E31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119</v>
      </c>
      <c r="D4" s="42"/>
      <c r="E4" s="40"/>
    </row>
    <row r="5" spans="2:5" ht="14.25" x14ac:dyDescent="0.2">
      <c r="B5" s="40"/>
      <c r="C5" s="42" t="s">
        <v>120</v>
      </c>
      <c r="D5" s="42"/>
      <c r="E5" s="43" t="s">
        <v>121</v>
      </c>
    </row>
    <row r="7" spans="2:5" ht="15" x14ac:dyDescent="0.2">
      <c r="B7" s="46" t="s">
        <v>123</v>
      </c>
      <c r="C7" s="46"/>
      <c r="D7" s="46"/>
      <c r="E7" s="46"/>
    </row>
    <row r="8" spans="2:5" x14ac:dyDescent="0.2">
      <c r="B8" s="47" t="s">
        <v>101</v>
      </c>
      <c r="C8" s="47"/>
      <c r="D8" s="47"/>
      <c r="E8" s="47"/>
    </row>
    <row r="10" spans="2:5" x14ac:dyDescent="0.2">
      <c r="B10" s="16" t="s">
        <v>80</v>
      </c>
      <c r="C10" s="11" t="s">
        <v>108</v>
      </c>
      <c r="D10" s="11"/>
      <c r="E10" s="9"/>
    </row>
    <row r="11" spans="2:5" x14ac:dyDescent="0.2">
      <c r="B11" s="16" t="s">
        <v>81</v>
      </c>
      <c r="C11" s="11" t="s">
        <v>82</v>
      </c>
      <c r="D11" s="11"/>
      <c r="E11" s="9"/>
    </row>
    <row r="12" spans="2:5" x14ac:dyDescent="0.2">
      <c r="B12" s="8" t="s">
        <v>83</v>
      </c>
      <c r="C12" s="6" t="s">
        <v>91</v>
      </c>
      <c r="D12" s="6"/>
      <c r="E12" s="9">
        <v>1701054.11</v>
      </c>
    </row>
    <row r="13" spans="2:5" x14ac:dyDescent="0.2">
      <c r="B13" s="8"/>
      <c r="C13" s="6" t="s">
        <v>92</v>
      </c>
      <c r="D13" s="6"/>
      <c r="E13" s="9"/>
    </row>
    <row r="14" spans="2:5" x14ac:dyDescent="0.2">
      <c r="B14" s="8" t="s">
        <v>67</v>
      </c>
      <c r="C14" s="6" t="s">
        <v>68</v>
      </c>
      <c r="D14" s="6"/>
      <c r="E14" s="10">
        <v>421823.16</v>
      </c>
    </row>
    <row r="15" spans="2:5" ht="16.5" customHeight="1" x14ac:dyDescent="0.2">
      <c r="B15" s="8"/>
      <c r="C15" s="21" t="s">
        <v>93</v>
      </c>
      <c r="D15" s="21"/>
      <c r="E15" s="22">
        <f>E12-E14</f>
        <v>1279230.9500000002</v>
      </c>
    </row>
    <row r="16" spans="2:5" x14ac:dyDescent="0.2">
      <c r="B16" s="8"/>
      <c r="C16" s="6" t="s">
        <v>92</v>
      </c>
      <c r="D16" s="6"/>
      <c r="E16" s="9"/>
    </row>
    <row r="17" spans="2:5" x14ac:dyDescent="0.2">
      <c r="B17" s="16" t="s">
        <v>69</v>
      </c>
      <c r="C17" s="11" t="s">
        <v>70</v>
      </c>
      <c r="D17" s="11"/>
      <c r="E17" s="9"/>
    </row>
    <row r="18" spans="2:5" x14ac:dyDescent="0.2">
      <c r="B18" s="8" t="s">
        <v>71</v>
      </c>
      <c r="C18" s="6" t="s">
        <v>94</v>
      </c>
      <c r="D18" s="6"/>
      <c r="E18" s="9">
        <v>280987.06</v>
      </c>
    </row>
    <row r="19" spans="2:5" x14ac:dyDescent="0.2">
      <c r="B19" s="8" t="s">
        <v>72</v>
      </c>
      <c r="C19" s="6" t="s">
        <v>73</v>
      </c>
      <c r="D19" s="6"/>
      <c r="E19" s="10">
        <v>781773.12</v>
      </c>
    </row>
    <row r="20" spans="2:5" ht="16.5" customHeight="1" x14ac:dyDescent="0.2">
      <c r="B20" s="8"/>
      <c r="C20" s="21" t="s">
        <v>95</v>
      </c>
      <c r="D20" s="21"/>
      <c r="E20" s="22">
        <f>E15-E18-E19</f>
        <v>216470.77000000014</v>
      </c>
    </row>
    <row r="21" spans="2:5" x14ac:dyDescent="0.2">
      <c r="B21" s="8"/>
      <c r="C21" s="6" t="s">
        <v>96</v>
      </c>
      <c r="D21" s="6"/>
      <c r="E21" s="9"/>
    </row>
    <row r="22" spans="2:5" x14ac:dyDescent="0.2">
      <c r="B22" s="8" t="s">
        <v>84</v>
      </c>
      <c r="C22" s="6" t="s">
        <v>85</v>
      </c>
      <c r="D22" s="6"/>
      <c r="E22" s="9"/>
    </row>
    <row r="23" spans="2:5" x14ac:dyDescent="0.2">
      <c r="B23" s="8" t="s">
        <v>86</v>
      </c>
      <c r="C23" s="6" t="s">
        <v>87</v>
      </c>
      <c r="D23" s="6"/>
      <c r="E23" s="9">
        <v>131704.29</v>
      </c>
    </row>
    <row r="24" spans="2:5" x14ac:dyDescent="0.2">
      <c r="B24" s="8"/>
      <c r="C24" s="6" t="s">
        <v>92</v>
      </c>
      <c r="D24" s="6"/>
      <c r="E24" s="9"/>
    </row>
    <row r="25" spans="2:5" x14ac:dyDescent="0.2">
      <c r="B25" s="8" t="s">
        <v>74</v>
      </c>
      <c r="C25" s="6" t="s">
        <v>75</v>
      </c>
      <c r="D25" s="6"/>
      <c r="E25" s="9"/>
    </row>
    <row r="26" spans="2:5" x14ac:dyDescent="0.2">
      <c r="B26" s="8" t="s">
        <v>76</v>
      </c>
      <c r="C26" s="6" t="s">
        <v>77</v>
      </c>
      <c r="D26" s="6"/>
      <c r="E26" s="9">
        <v>378.86</v>
      </c>
    </row>
    <row r="27" spans="2:5" x14ac:dyDescent="0.2">
      <c r="B27" s="8" t="s">
        <v>78</v>
      </c>
      <c r="C27" s="6" t="s">
        <v>79</v>
      </c>
      <c r="D27" s="6"/>
      <c r="E27" s="10">
        <v>7860.28</v>
      </c>
    </row>
    <row r="28" spans="2:5" ht="16.5" customHeight="1" x14ac:dyDescent="0.2">
      <c r="C28" s="21" t="s">
        <v>97</v>
      </c>
      <c r="D28" s="21"/>
      <c r="E28" s="23">
        <f>E20+E23-(E26+E27)</f>
        <v>339935.92000000016</v>
      </c>
    </row>
    <row r="29" spans="2:5" x14ac:dyDescent="0.2">
      <c r="C29" s="6" t="s">
        <v>98</v>
      </c>
      <c r="D29" s="6"/>
      <c r="E29" s="9">
        <f>E28*0.07</f>
        <v>23795.514400000015</v>
      </c>
    </row>
    <row r="30" spans="2:5" x14ac:dyDescent="0.2">
      <c r="C30" s="6" t="s">
        <v>99</v>
      </c>
      <c r="D30" s="6"/>
      <c r="E30" s="10">
        <v>114481.08</v>
      </c>
    </row>
    <row r="31" spans="2:5" ht="16.5" customHeight="1" thickBot="1" x14ac:dyDescent="0.25">
      <c r="C31" s="21" t="s">
        <v>100</v>
      </c>
      <c r="D31" s="21"/>
      <c r="E31" s="24">
        <f>E28-E29-E30</f>
        <v>201659.32560000016</v>
      </c>
    </row>
    <row r="32" spans="2:5" ht="13.5" thickTop="1" x14ac:dyDescent="0.2"/>
    <row r="35" spans="2:5" x14ac:dyDescent="0.2">
      <c r="B35" s="8"/>
      <c r="C35" s="6"/>
      <c r="D35" s="6"/>
      <c r="E35" s="9"/>
    </row>
    <row r="36" spans="2:5" x14ac:dyDescent="0.2">
      <c r="B36" s="8"/>
      <c r="C36" s="6"/>
      <c r="D36" s="6"/>
      <c r="E36" s="9"/>
    </row>
    <row r="37" spans="2:5" x14ac:dyDescent="0.2">
      <c r="B37" s="5" t="s">
        <v>102</v>
      </c>
      <c r="C37" s="6"/>
      <c r="D37" s="5" t="s">
        <v>110</v>
      </c>
    </row>
    <row r="38" spans="2:5" x14ac:dyDescent="0.2">
      <c r="B38" s="5" t="s">
        <v>103</v>
      </c>
      <c r="C38" s="6"/>
      <c r="D38" s="5" t="s">
        <v>111</v>
      </c>
    </row>
    <row r="39" spans="2:5" x14ac:dyDescent="0.2">
      <c r="C39" s="6"/>
      <c r="D39" s="5" t="s">
        <v>112</v>
      </c>
    </row>
    <row r="41" spans="2:5" x14ac:dyDescent="0.2">
      <c r="B41" s="8"/>
      <c r="C41" s="6"/>
      <c r="D41" s="6"/>
      <c r="E41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2019-12-30T21:28:10Z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