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J:\EJERCICIO CONTABLE 2019\BOLSA DE VALORES\"/>
    </mc:Choice>
  </mc:AlternateContent>
  <xr:revisionPtr revIDLastSave="0" documentId="8_{78D12279-6E69-4379-BC88-1240C947BF1B}" xr6:coauthVersionLast="45" xr6:coauthVersionMax="45" xr10:uidLastSave="{00000000-0000-0000-0000-000000000000}"/>
  <bookViews>
    <workbookView xWindow="-120" yWindow="-120" windowWidth="29040" windowHeight="15840" xr2:uid="{DA29F7AF-41AA-45D6-A9E7-2C59ACB9CEE7}"/>
  </bookViews>
  <sheets>
    <sheet name="EEFF" sheetId="1" r:id="rId1"/>
    <sheet name="EERR" sheetId="2" r:id="rId2"/>
  </sheets>
  <definedNames>
    <definedName name="_xlnm.Print_Area" localSheetId="1">EERR!$A$1:$G$64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4" i="2" l="1"/>
  <c r="F35" i="2" s="1"/>
  <c r="F37" i="2"/>
  <c r="F28" i="2"/>
  <c r="F16" i="2"/>
  <c r="F12" i="2"/>
  <c r="F8" i="2"/>
  <c r="J53" i="1"/>
  <c r="J41" i="1"/>
  <c r="D39" i="1"/>
  <c r="J35" i="1"/>
  <c r="J48" i="1" s="1"/>
  <c r="D32" i="1"/>
  <c r="J28" i="1"/>
  <c r="J23" i="1"/>
  <c r="D22" i="1"/>
  <c r="I19" i="1"/>
  <c r="J18" i="1" s="1"/>
  <c r="D17" i="1"/>
  <c r="J14" i="1"/>
  <c r="D12" i="1"/>
  <c r="J11" i="1"/>
  <c r="D7" i="1"/>
  <c r="J7" i="1"/>
  <c r="G7" i="2" l="1"/>
  <c r="G27" i="2"/>
  <c r="G48" i="2" s="1"/>
  <c r="J31" i="1"/>
  <c r="J51" i="1" s="1"/>
  <c r="D51" i="1"/>
</calcChain>
</file>

<file path=xl/sharedStrings.xml><?xml version="1.0" encoding="utf-8"?>
<sst xmlns="http://schemas.openxmlformats.org/spreadsheetml/2006/main" count="117" uniqueCount="111">
  <si>
    <t>FONDO SOCIAL PARA LA VIVIENDA</t>
  </si>
  <si>
    <t>BALANCE DE SITUACION AL 30 DE NOVIEMBRE DE 2019</t>
  </si>
  <si>
    <t>EN DOLARES</t>
  </si>
  <si>
    <t>ACTIVO</t>
  </si>
  <si>
    <t>PASIVO</t>
  </si>
  <si>
    <t>DISPONIBILIDADES</t>
  </si>
  <si>
    <t>CUENTAS POR PAGAR</t>
  </si>
  <si>
    <t xml:space="preserve">Caja </t>
  </si>
  <si>
    <t>Depósitos de Terceros</t>
  </si>
  <si>
    <t>Bancos</t>
  </si>
  <si>
    <t>Acreedores Monetarios</t>
  </si>
  <si>
    <t>Depósitos a Plazo</t>
  </si>
  <si>
    <t>TÍTULOS VALORES EN EL MERCADO NACIONAL</t>
  </si>
  <si>
    <t>CUENTAS POR COBRAR</t>
  </si>
  <si>
    <t>Titulos Valores Diversos</t>
  </si>
  <si>
    <t>Anticipo de Fondos y Deudores Varios</t>
  </si>
  <si>
    <t>Reserva de Saneamiento Primas de Seguro</t>
  </si>
  <si>
    <t>PRÉSTAMOS</t>
  </si>
  <si>
    <t>Deudores Monetarios</t>
  </si>
  <si>
    <t>Financiamiento Interno</t>
  </si>
  <si>
    <t>Financiamiento Externo</t>
  </si>
  <si>
    <t>INVERSIONES</t>
  </si>
  <si>
    <t>Existencia de Consumo</t>
  </si>
  <si>
    <t>DEPOSITOS</t>
  </si>
  <si>
    <t>Inmuebles para la Venta</t>
  </si>
  <si>
    <t xml:space="preserve">  Depósitos de Personas Naturales</t>
  </si>
  <si>
    <t xml:space="preserve">Reservas de Saneamiento de Activos Extraordinarios </t>
  </si>
  <si>
    <t>Cotizaciones Obrero-Patronales</t>
  </si>
  <si>
    <t>Intereses sobre Cotizaciones Obrero-Patronal</t>
  </si>
  <si>
    <t>PRÉSTAMOS NETOS</t>
  </si>
  <si>
    <t>Cartera Vigente</t>
  </si>
  <si>
    <t>PROVISIONES</t>
  </si>
  <si>
    <t>Cartera Vencida</t>
  </si>
  <si>
    <t>Pasivo Laboral</t>
  </si>
  <si>
    <t>Cartera en Ejecución</t>
  </si>
  <si>
    <t>Provisión para Prestaciones Laborales</t>
  </si>
  <si>
    <t>Reserva de Saneamiento de Capital</t>
  </si>
  <si>
    <t>Reserva para Cobertura de Capital Vencido</t>
  </si>
  <si>
    <t>Reserva Voluntaria Prestamos Reestructurados Vigentes</t>
  </si>
  <si>
    <t>OTROS PASIVOS</t>
  </si>
  <si>
    <t>Reserva para Créditos de Difícil Inscripción</t>
  </si>
  <si>
    <t>Acreedores Monetarios por Pagar</t>
  </si>
  <si>
    <t>Prestamos Personales (Netos)</t>
  </si>
  <si>
    <t>TOTAL PASIVO</t>
  </si>
  <si>
    <t>ACTIVO FIJO</t>
  </si>
  <si>
    <t>Bienes Depreciables</t>
  </si>
  <si>
    <t>PATRIMONIO Y RESERVAS</t>
  </si>
  <si>
    <t>Reserva de Depreciación Activo</t>
  </si>
  <si>
    <t>Bienes no Depreciables</t>
  </si>
  <si>
    <t xml:space="preserve"> PATRIMONIO </t>
  </si>
  <si>
    <t>Derechos de Propiedad Intangible</t>
  </si>
  <si>
    <t>Aportes</t>
  </si>
  <si>
    <t>Amortizaciones Derechos de Propiedad Intangible</t>
  </si>
  <si>
    <t>Resultado del Ejercicio Anterior</t>
  </si>
  <si>
    <t>Resultado del Ejercicio Corriente</t>
  </si>
  <si>
    <t>OTROS ACTIVOS</t>
  </si>
  <si>
    <t>Superávit por Revaluación</t>
  </si>
  <si>
    <t>Terrenos entregados en comodato</t>
  </si>
  <si>
    <t>Seguros Pagados por Anticipados</t>
  </si>
  <si>
    <t>RESERVAS</t>
  </si>
  <si>
    <t>Amortizaciones de Seguros Pagados por Anticipado</t>
  </si>
  <si>
    <t>Reservas para Emergencias</t>
  </si>
  <si>
    <t>Reserva para Contirubuciones al porgrama Casa Mujer</t>
  </si>
  <si>
    <t>Reserva para cubrir deducibles y otros quebrantos</t>
  </si>
  <si>
    <t>Reserva Riesgo Pais</t>
  </si>
  <si>
    <t>Reserva para Obligaciones con Terceros</t>
  </si>
  <si>
    <t>TOTAL PATRIMONIO Y RESERVAS</t>
  </si>
  <si>
    <t>TOTAL ACTIVO</t>
  </si>
  <si>
    <t>TOTAL PASIVO, PATRIMONIO Y RESERVAS</t>
  </si>
  <si>
    <t>CUENTAS DE ORDEN</t>
  </si>
  <si>
    <r>
      <t>CUENTAS DE ORDEN POR</t>
    </r>
    <r>
      <rPr>
        <b/>
        <sz val="8"/>
        <color indexed="9"/>
        <rFont val="Century Gothic"/>
        <family val="2"/>
      </rPr>
      <t>.</t>
    </r>
    <r>
      <rPr>
        <b/>
        <sz val="12"/>
        <rFont val="Century Gothic"/>
        <family val="2"/>
      </rPr>
      <t>CONTRA</t>
    </r>
  </si>
  <si>
    <t>Lic. René Cuellar Marenco</t>
  </si>
  <si>
    <t>Lic. José Misael Castillo</t>
  </si>
  <si>
    <t>Gerente de Finanzas</t>
  </si>
  <si>
    <t>Jefe Area de Contabilidad</t>
  </si>
  <si>
    <t xml:space="preserve">ESTADO DE RESULTADOS INSTITUCIONAL </t>
  </si>
  <si>
    <t>DEL 01 DE ENERO AL 30 DE NOVIEMBRE  DE 2019</t>
  </si>
  <si>
    <t xml:space="preserve"> DOLARES</t>
  </si>
  <si>
    <t>INGRESOS DE OPERACIÓN</t>
  </si>
  <si>
    <t>FINANCIEROS</t>
  </si>
  <si>
    <t>INTERESES SOBRE DEPOSITOS BANCARIOS</t>
  </si>
  <si>
    <t>INTERESES POR PRESTAMOS</t>
  </si>
  <si>
    <t>VENTA DE BIENES Y SERVICIOS</t>
  </si>
  <si>
    <t>BIENES MUEBLES</t>
  </si>
  <si>
    <t>TERRENOS Y VIVIENDAS (NETOS)</t>
  </si>
  <si>
    <t>OTROS INGRESOS</t>
  </si>
  <si>
    <t>RECUPERACION DE PRESTAMOS E INTERESES (CASTIGADOS)</t>
  </si>
  <si>
    <t>PRESCRIPCION DE COTIZACIONES</t>
  </si>
  <si>
    <t>PRESCRIPCION POR EXCEDENTES DE PRESTAMOS</t>
  </si>
  <si>
    <t>PRESCRIPCION GTIAS. POR DESPERF. DE CONSTRUCCION</t>
  </si>
  <si>
    <t>VARIOS</t>
  </si>
  <si>
    <t>AJUSTE DE EJERCICIOS ANTERIORES</t>
  </si>
  <si>
    <t>GASTOS DE OPERACIÓN</t>
  </si>
  <si>
    <t>INTERESES, COMISIONES Y OTROS S/PRESTAMOS</t>
  </si>
  <si>
    <t>INTERESES, COMISIONES Y OTROS S/TITULOS VALORES</t>
  </si>
  <si>
    <t>INTERESES SOBRE DEPOSITOS DE COTIZACIONES</t>
  </si>
  <si>
    <t>COMISIONES A FAVOR DEL I.S.S.S.</t>
  </si>
  <si>
    <t>OTROS GASTOS FINANCIEROS</t>
  </si>
  <si>
    <t>SANEAMIENTO DE PRÉSTAMOS (NETO)</t>
  </si>
  <si>
    <t>ADMINISTRATIVOS</t>
  </si>
  <si>
    <t>SALARIOS Y OTRAS REMUNERACIONES</t>
  </si>
  <si>
    <t>COMPRAS DE MAQUINARIAS Y EQUIPOS</t>
  </si>
  <si>
    <t>TRANSFERENCIAS OTORGADAS</t>
  </si>
  <si>
    <t>DEPRECIACIONES Y AMORTIZACIONES</t>
  </si>
  <si>
    <t>GASTOS DE BIENES, CONSUMO Y SERVICIOS</t>
  </si>
  <si>
    <t>SANEAMIENTO DE ACTIVOS EXTRAORDINARIOS</t>
  </si>
  <si>
    <t>AJUSTES DE EJERCICIOS ANTERIORES</t>
  </si>
  <si>
    <t>RESULTADO DEL EJERCICIO CORRIENTE</t>
  </si>
  <si>
    <t xml:space="preserve">               NCB-022</t>
  </si>
  <si>
    <t xml:space="preserve">               RSVA. P/C CAP. V.</t>
  </si>
  <si>
    <t xml:space="preserve">               RSVA. P/CRED.REEST.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</si>
</sst>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165" formatCode="[$$-440A]#,##0.00_);\([$$-440A]#,##0.00\)"/>
    <numFmt numFmtId="166" formatCode="_([$$-440A]* #,##0.00_);_([$$-440A]* \(#,##0.00\);_([$$-440A]* &quot;-&quot;??_);_(@_)"/>
    <numFmt numFmtId="167" formatCode="_(&quot;$&quot;* #,##0.00_);_(&quot;$&quot;* \(#,##0.00\);_(&quot;$&quot;* &quot;-&quot;??_);_(@_)"/>
    <numFmt numFmtId="168" formatCode="_ * #,##0.00_ ;_ * \-#,##0.00_ ;_ * &quot;-&quot;??_ ;_ @_ "/>
    <numFmt numFmtId="169" formatCode="&quot;$&quot;#,##0.00_);\(&quot;$&quot;#,##0.00\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entury Gothic"/>
      <family val="2"/>
    </font>
    <font>
      <sz val="10"/>
      <name val="Arial"/>
      <family val="2"/>
    </font>
    <font>
      <sz val="10"/>
      <name val="Century Gothic"/>
      <family val="2"/>
    </font>
    <font>
      <b/>
      <sz val="10"/>
      <name val="Century Gothic"/>
      <family val="2"/>
    </font>
    <font>
      <b/>
      <sz val="11"/>
      <name val="Century Gothic"/>
      <family val="2"/>
    </font>
    <font>
      <b/>
      <i/>
      <sz val="10"/>
      <name val="Century Gothic"/>
      <family val="2"/>
    </font>
    <font>
      <b/>
      <sz val="10"/>
      <name val="Arial"/>
      <family val="2"/>
    </font>
    <font>
      <sz val="11"/>
      <name val="Century Gothic"/>
      <family val="2"/>
    </font>
    <font>
      <sz val="12"/>
      <name val="Arial"/>
      <family val="2"/>
    </font>
    <font>
      <sz val="12"/>
      <name val="Century Gothic"/>
      <family val="2"/>
    </font>
    <font>
      <b/>
      <sz val="8"/>
      <color indexed="9"/>
      <name val="Century Gothic"/>
      <family val="2"/>
    </font>
    <font>
      <sz val="10"/>
      <name val="Calibri"/>
      <family val="2"/>
      <scheme val="minor"/>
    </font>
    <font>
      <b/>
      <sz val="12"/>
      <name val="Arial"/>
      <family val="2"/>
    </font>
    <font>
      <b/>
      <i/>
      <sz val="12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9">
    <xf numFmtId="0" fontId="0" fillId="0" borderId="0" xfId="0"/>
    <xf numFmtId="49" fontId="2" fillId="0" borderId="0" xfId="0" applyNumberFormat="1" applyFont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4" fillId="0" borderId="0" xfId="0" applyFont="1" applyProtection="1">
      <protection locked="0"/>
    </xf>
    <xf numFmtId="49" fontId="4" fillId="0" borderId="0" xfId="0" applyNumberFormat="1" applyFont="1" applyAlignment="1" applyProtection="1">
      <alignment horizontal="left"/>
      <protection locked="0"/>
    </xf>
    <xf numFmtId="165" fontId="4" fillId="0" borderId="0" xfId="1" applyNumberFormat="1" applyFont="1" applyProtection="1">
      <protection locked="0"/>
    </xf>
    <xf numFmtId="49" fontId="5" fillId="0" borderId="0" xfId="0" applyNumberFormat="1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/>
      <protection locked="0"/>
    </xf>
    <xf numFmtId="0" fontId="7" fillId="0" borderId="0" xfId="0" applyFont="1" applyProtection="1">
      <protection locked="0"/>
    </xf>
    <xf numFmtId="0" fontId="5" fillId="0" borderId="0" xfId="0" applyFont="1" applyAlignment="1" applyProtection="1">
      <alignment horizontal="left"/>
      <protection locked="0"/>
    </xf>
    <xf numFmtId="49" fontId="6" fillId="0" borderId="0" xfId="0" applyNumberFormat="1" applyFont="1" applyProtection="1">
      <protection locked="0"/>
    </xf>
    <xf numFmtId="49" fontId="6" fillId="0" borderId="0" xfId="0" applyNumberFormat="1" applyFont="1" applyAlignment="1" applyProtection="1">
      <alignment horizontal="left"/>
      <protection locked="0"/>
    </xf>
    <xf numFmtId="166" fontId="4" fillId="0" borderId="0" xfId="0" applyNumberFormat="1" applyFont="1"/>
    <xf numFmtId="167" fontId="6" fillId="0" borderId="0" xfId="1" applyNumberFormat="1" applyFont="1" applyProtection="1"/>
    <xf numFmtId="0" fontId="5" fillId="0" borderId="0" xfId="0" applyFont="1" applyProtection="1">
      <protection locked="0"/>
    </xf>
    <xf numFmtId="168" fontId="6" fillId="0" borderId="0" xfId="0" applyNumberFormat="1" applyFont="1" applyProtection="1">
      <protection locked="0"/>
    </xf>
    <xf numFmtId="166" fontId="5" fillId="0" borderId="0" xfId="0" applyNumberFormat="1" applyFont="1" applyAlignment="1" applyProtection="1">
      <alignment horizontal="left"/>
      <protection locked="0"/>
    </xf>
    <xf numFmtId="166" fontId="5" fillId="0" borderId="0" xfId="0" applyNumberFormat="1" applyFont="1"/>
    <xf numFmtId="166" fontId="6" fillId="0" borderId="0" xfId="1" applyNumberFormat="1" applyFont="1" applyProtection="1"/>
    <xf numFmtId="0" fontId="8" fillId="0" borderId="0" xfId="0" applyFont="1" applyProtection="1">
      <protection locked="0"/>
    </xf>
    <xf numFmtId="49" fontId="9" fillId="0" borderId="0" xfId="0" applyNumberFormat="1" applyFont="1" applyProtection="1">
      <protection locked="0"/>
    </xf>
    <xf numFmtId="49" fontId="9" fillId="0" borderId="0" xfId="0" applyNumberFormat="1" applyFont="1" applyAlignment="1" applyProtection="1">
      <alignment horizontal="left"/>
      <protection locked="0"/>
    </xf>
    <xf numFmtId="166" fontId="9" fillId="0" borderId="0" xfId="0" applyNumberFormat="1" applyFont="1"/>
    <xf numFmtId="166" fontId="4" fillId="0" borderId="0" xfId="1" applyNumberFormat="1" applyFont="1" applyProtection="1"/>
    <xf numFmtId="166" fontId="4" fillId="0" borderId="0" xfId="0" applyNumberFormat="1" applyFont="1" applyAlignment="1" applyProtection="1">
      <alignment horizontal="left"/>
      <protection locked="0"/>
    </xf>
    <xf numFmtId="166" fontId="9" fillId="0" borderId="1" xfId="0" applyNumberFormat="1" applyFont="1" applyBorder="1"/>
    <xf numFmtId="166" fontId="5" fillId="0" borderId="0" xfId="1" applyNumberFormat="1" applyFont="1" applyProtection="1"/>
    <xf numFmtId="168" fontId="5" fillId="0" borderId="0" xfId="0" applyNumberFormat="1" applyFont="1" applyProtection="1">
      <protection locked="0"/>
    </xf>
    <xf numFmtId="49" fontId="5" fillId="0" borderId="0" xfId="0" applyNumberFormat="1" applyFont="1" applyProtection="1">
      <protection locked="0"/>
    </xf>
    <xf numFmtId="168" fontId="9" fillId="0" borderId="0" xfId="0" applyNumberFormat="1" applyFont="1" applyProtection="1">
      <protection locked="0"/>
    </xf>
    <xf numFmtId="166" fontId="9" fillId="0" borderId="0" xfId="0" applyNumberFormat="1" applyFont="1" applyProtection="1">
      <protection locked="0"/>
    </xf>
    <xf numFmtId="49" fontId="3" fillId="0" borderId="0" xfId="0" applyNumberFormat="1" applyFont="1" applyAlignment="1" applyProtection="1">
      <alignment horizontal="left"/>
      <protection locked="0"/>
    </xf>
    <xf numFmtId="0" fontId="3" fillId="0" borderId="0" xfId="0" applyFont="1"/>
    <xf numFmtId="166" fontId="9" fillId="0" borderId="1" xfId="0" applyNumberFormat="1" applyFont="1" applyBorder="1" applyProtection="1">
      <protection locked="0"/>
    </xf>
    <xf numFmtId="165" fontId="3" fillId="0" borderId="0" xfId="1" applyNumberFormat="1" applyFont="1" applyProtection="1"/>
    <xf numFmtId="165" fontId="3" fillId="0" borderId="0" xfId="1" applyNumberFormat="1" applyFont="1" applyProtection="1">
      <protection locked="0"/>
    </xf>
    <xf numFmtId="166" fontId="6" fillId="0" borderId="1" xfId="1" applyNumberFormat="1" applyFont="1" applyBorder="1" applyProtection="1"/>
    <xf numFmtId="0" fontId="8" fillId="0" borderId="0" xfId="0" applyFont="1"/>
    <xf numFmtId="166" fontId="6" fillId="0" borderId="2" xfId="1" applyNumberFormat="1" applyFont="1" applyBorder="1" applyProtection="1"/>
    <xf numFmtId="168" fontId="6" fillId="0" borderId="0" xfId="0" applyNumberFormat="1" applyFont="1" applyAlignment="1" applyProtection="1">
      <alignment horizontal="left"/>
      <protection locked="0"/>
    </xf>
    <xf numFmtId="49" fontId="5" fillId="0" borderId="0" xfId="0" applyNumberFormat="1" applyFont="1" applyAlignment="1" applyProtection="1">
      <alignment horizontal="left"/>
      <protection locked="0"/>
    </xf>
    <xf numFmtId="166" fontId="5" fillId="0" borderId="0" xfId="1" applyNumberFormat="1" applyFont="1" applyBorder="1" applyProtection="1"/>
    <xf numFmtId="0" fontId="9" fillId="0" borderId="0" xfId="0" applyFont="1" applyProtection="1">
      <protection locked="0"/>
    </xf>
    <xf numFmtId="0" fontId="6" fillId="0" borderId="0" xfId="0" applyFont="1" applyProtection="1">
      <protection locked="0"/>
    </xf>
    <xf numFmtId="166" fontId="4" fillId="0" borderId="0" xfId="0" applyNumberFormat="1" applyFont="1" applyProtection="1">
      <protection locked="0"/>
    </xf>
    <xf numFmtId="168" fontId="4" fillId="0" borderId="0" xfId="0" applyNumberFormat="1" applyFont="1" applyProtection="1">
      <protection locked="0"/>
    </xf>
    <xf numFmtId="49" fontId="9" fillId="2" borderId="0" xfId="0" applyNumberFormat="1" applyFont="1" applyFill="1" applyAlignment="1" applyProtection="1">
      <alignment horizontal="left"/>
      <protection locked="0"/>
    </xf>
    <xf numFmtId="166" fontId="9" fillId="2" borderId="0" xfId="0" applyNumberFormat="1" applyFont="1" applyFill="1"/>
    <xf numFmtId="166" fontId="6" fillId="0" borderId="1" xfId="0" applyNumberFormat="1" applyFont="1" applyBorder="1"/>
    <xf numFmtId="166" fontId="9" fillId="2" borderId="1" xfId="0" applyNumberFormat="1" applyFont="1" applyFill="1" applyBorder="1"/>
    <xf numFmtId="166" fontId="6" fillId="0" borderId="0" xfId="1" applyNumberFormat="1" applyFont="1" applyBorder="1" applyProtection="1"/>
    <xf numFmtId="0" fontId="10" fillId="0" borderId="0" xfId="0" applyFont="1" applyProtection="1">
      <protection locked="0"/>
    </xf>
    <xf numFmtId="0" fontId="11" fillId="0" borderId="0" xfId="0" applyFont="1" applyProtection="1">
      <protection locked="0"/>
    </xf>
    <xf numFmtId="49" fontId="2" fillId="0" borderId="0" xfId="0" applyNumberFormat="1" applyFont="1" applyAlignment="1" applyProtection="1">
      <alignment horizontal="left"/>
      <protection locked="0"/>
    </xf>
    <xf numFmtId="166" fontId="6" fillId="0" borderId="2" xfId="0" applyNumberFormat="1" applyFont="1" applyBorder="1"/>
    <xf numFmtId="166" fontId="10" fillId="0" borderId="0" xfId="0" applyNumberFormat="1" applyFont="1" applyProtection="1">
      <protection locked="0"/>
    </xf>
    <xf numFmtId="168" fontId="5" fillId="0" borderId="0" xfId="0" applyNumberFormat="1" applyFont="1" applyAlignment="1" applyProtection="1">
      <alignment horizontal="left"/>
      <protection locked="0"/>
    </xf>
    <xf numFmtId="168" fontId="2" fillId="0" borderId="0" xfId="0" applyNumberFormat="1" applyFont="1" applyAlignment="1" applyProtection="1">
      <alignment horizontal="left"/>
      <protection locked="0"/>
    </xf>
    <xf numFmtId="49" fontId="11" fillId="0" borderId="0" xfId="0" applyNumberFormat="1" applyFont="1" applyAlignment="1" applyProtection="1">
      <alignment horizontal="left"/>
      <protection locked="0"/>
    </xf>
    <xf numFmtId="166" fontId="11" fillId="0" borderId="0" xfId="0" applyNumberFormat="1" applyFont="1"/>
    <xf numFmtId="166" fontId="2" fillId="0" borderId="2" xfId="1" applyNumberFormat="1" applyFont="1" applyBorder="1" applyProtection="1"/>
    <xf numFmtId="0" fontId="2" fillId="0" borderId="0" xfId="0" applyFont="1" applyProtection="1">
      <protection locked="0"/>
    </xf>
    <xf numFmtId="166" fontId="5" fillId="0" borderId="0" xfId="0" applyNumberFormat="1" applyFont="1" applyProtection="1">
      <protection locked="0"/>
    </xf>
    <xf numFmtId="166" fontId="2" fillId="0" borderId="2" xfId="0" applyNumberFormat="1" applyFont="1" applyBorder="1"/>
    <xf numFmtId="168" fontId="2" fillId="0" borderId="0" xfId="0" applyNumberFormat="1" applyFont="1" applyAlignment="1" applyProtection="1">
      <alignment horizontal="left" vertical="center"/>
      <protection locked="0"/>
    </xf>
    <xf numFmtId="166" fontId="2" fillId="0" borderId="3" xfId="1" applyNumberFormat="1" applyFont="1" applyBorder="1" applyProtection="1"/>
    <xf numFmtId="166" fontId="2" fillId="0" borderId="3" xfId="0" applyNumberFormat="1" applyFont="1" applyBorder="1"/>
    <xf numFmtId="168" fontId="8" fillId="0" borderId="0" xfId="0" applyNumberFormat="1" applyFont="1" applyAlignment="1" applyProtection="1">
      <alignment horizontal="left" vertical="center"/>
      <protection locked="0"/>
    </xf>
    <xf numFmtId="166" fontId="3" fillId="0" borderId="0" xfId="0" applyNumberFormat="1" applyFont="1" applyProtection="1">
      <protection locked="0"/>
    </xf>
    <xf numFmtId="166" fontId="8" fillId="0" borderId="0" xfId="1" applyNumberFormat="1" applyFont="1" applyProtection="1">
      <protection locked="0"/>
    </xf>
    <xf numFmtId="169" fontId="3" fillId="0" borderId="0" xfId="0" applyNumberFormat="1" applyFont="1" applyProtection="1">
      <protection locked="0"/>
    </xf>
    <xf numFmtId="165" fontId="8" fillId="0" borderId="0" xfId="1" applyNumberFormat="1" applyFont="1" applyProtection="1">
      <protection locked="0"/>
    </xf>
    <xf numFmtId="0" fontId="4" fillId="0" borderId="0" xfId="0" applyFont="1"/>
    <xf numFmtId="166" fontId="2" fillId="0" borderId="0" xfId="0" applyNumberFormat="1" applyFont="1" applyProtection="1">
      <protection locked="0"/>
    </xf>
    <xf numFmtId="49" fontId="8" fillId="0" borderId="0" xfId="0" applyNumberFormat="1" applyFont="1" applyAlignment="1" applyProtection="1">
      <alignment horizontal="center"/>
      <protection locked="0"/>
    </xf>
    <xf numFmtId="166" fontId="8" fillId="0" borderId="0" xfId="0" applyNumberFormat="1" applyFont="1" applyProtection="1">
      <protection locked="0"/>
    </xf>
    <xf numFmtId="49" fontId="8" fillId="0" borderId="0" xfId="0" applyNumberFormat="1" applyFont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/>
      <protection locked="0"/>
    </xf>
    <xf numFmtId="49" fontId="8" fillId="0" borderId="0" xfId="0" applyNumberFormat="1" applyFont="1" applyAlignment="1" applyProtection="1">
      <alignment horizontal="left"/>
      <protection locked="0"/>
    </xf>
    <xf numFmtId="44" fontId="8" fillId="0" borderId="0" xfId="1" applyFont="1" applyProtection="1">
      <protection locked="0"/>
    </xf>
    <xf numFmtId="49" fontId="13" fillId="0" borderId="0" xfId="0" applyNumberFormat="1" applyFont="1" applyAlignment="1" applyProtection="1">
      <alignment horizontal="left"/>
      <protection locked="0"/>
    </xf>
    <xf numFmtId="0" fontId="13" fillId="0" borderId="0" xfId="0" applyFont="1" applyProtection="1">
      <protection locked="0"/>
    </xf>
    <xf numFmtId="165" fontId="13" fillId="0" borderId="0" xfId="1" applyNumberFormat="1" applyFont="1" applyProtection="1">
      <protection locked="0"/>
    </xf>
    <xf numFmtId="168" fontId="2" fillId="2" borderId="0" xfId="0" applyNumberFormat="1" applyFont="1" applyFill="1" applyAlignment="1">
      <alignment horizontal="center"/>
    </xf>
    <xf numFmtId="168" fontId="14" fillId="2" borderId="0" xfId="0" applyNumberFormat="1" applyFont="1" applyFill="1"/>
    <xf numFmtId="0" fontId="10" fillId="2" borderId="0" xfId="0" applyFont="1" applyFill="1"/>
    <xf numFmtId="0" fontId="6" fillId="2" borderId="0" xfId="0" applyFont="1" applyFill="1" applyAlignment="1">
      <alignment horizontal="center"/>
    </xf>
    <xf numFmtId="0" fontId="14" fillId="2" borderId="0" xfId="0" applyFont="1" applyFill="1"/>
    <xf numFmtId="49" fontId="6" fillId="2" borderId="0" xfId="0" applyNumberFormat="1" applyFont="1" applyFill="1" applyAlignment="1">
      <alignment horizontal="center"/>
    </xf>
    <xf numFmtId="0" fontId="10" fillId="0" borderId="0" xfId="0" applyFont="1"/>
    <xf numFmtId="49" fontId="2" fillId="2" borderId="0" xfId="0" applyNumberFormat="1" applyFont="1" applyFill="1" applyAlignment="1">
      <alignment horizontal="center"/>
    </xf>
    <xf numFmtId="0" fontId="11" fillId="0" borderId="0" xfId="0" applyFont="1"/>
    <xf numFmtId="49" fontId="2" fillId="2" borderId="0" xfId="0" applyNumberFormat="1" applyFont="1" applyFill="1" applyAlignment="1">
      <alignment horizontal="center"/>
    </xf>
    <xf numFmtId="49" fontId="15" fillId="2" borderId="0" xfId="0" applyNumberFormat="1" applyFont="1" applyFill="1"/>
    <xf numFmtId="49" fontId="11" fillId="0" borderId="0" xfId="0" applyNumberFormat="1" applyFont="1" applyAlignment="1">
      <alignment horizontal="left"/>
    </xf>
    <xf numFmtId="169" fontId="11" fillId="0" borderId="0" xfId="0" applyNumberFormat="1" applyFont="1"/>
    <xf numFmtId="0" fontId="2" fillId="0" borderId="0" xfId="0" applyFont="1"/>
    <xf numFmtId="165" fontId="11" fillId="0" borderId="0" xfId="1" applyNumberFormat="1" applyFont="1"/>
    <xf numFmtId="49" fontId="2" fillId="2" borderId="0" xfId="0" applyNumberFormat="1" applyFont="1" applyFill="1"/>
    <xf numFmtId="49" fontId="11" fillId="0" borderId="0" xfId="0" applyNumberFormat="1" applyFont="1"/>
    <xf numFmtId="49" fontId="11" fillId="2" borderId="0" xfId="0" applyNumberFormat="1" applyFont="1" applyFill="1" applyAlignment="1">
      <alignment horizontal="left"/>
    </xf>
    <xf numFmtId="169" fontId="11" fillId="2" borderId="0" xfId="0" applyNumberFormat="1" applyFont="1" applyFill="1"/>
    <xf numFmtId="166" fontId="2" fillId="2" borderId="0" xfId="0" applyNumberFormat="1" applyFont="1" applyFill="1"/>
    <xf numFmtId="166" fontId="11" fillId="2" borderId="0" xfId="1" applyNumberFormat="1" applyFont="1" applyFill="1" applyProtection="1"/>
    <xf numFmtId="49" fontId="2" fillId="0" borderId="0" xfId="0" applyNumberFormat="1" applyFont="1"/>
    <xf numFmtId="49" fontId="2" fillId="0" borderId="0" xfId="0" applyNumberFormat="1" applyFont="1" applyAlignment="1">
      <alignment horizontal="left"/>
    </xf>
    <xf numFmtId="169" fontId="2" fillId="0" borderId="0" xfId="0" applyNumberFormat="1" applyFont="1"/>
    <xf numFmtId="166" fontId="2" fillId="0" borderId="0" xfId="0" applyNumberFormat="1" applyFont="1"/>
    <xf numFmtId="166" fontId="2" fillId="0" borderId="0" xfId="1" applyNumberFormat="1" applyFont="1" applyProtection="1"/>
    <xf numFmtId="0" fontId="14" fillId="0" borderId="0" xfId="0" applyFont="1"/>
    <xf numFmtId="49" fontId="9" fillId="0" borderId="0" xfId="0" applyNumberFormat="1" applyFont="1" applyAlignment="1">
      <alignment horizontal="left"/>
    </xf>
    <xf numFmtId="166" fontId="11" fillId="0" borderId="0" xfId="1" applyNumberFormat="1" applyFont="1" applyProtection="1"/>
    <xf numFmtId="166" fontId="11" fillId="0" borderId="1" xfId="0" applyNumberFormat="1" applyFont="1" applyBorder="1"/>
    <xf numFmtId="166" fontId="2" fillId="0" borderId="1" xfId="0" applyNumberFormat="1" applyFont="1" applyBorder="1"/>
    <xf numFmtId="166" fontId="2" fillId="2" borderId="1" xfId="0" applyNumberFormat="1" applyFont="1" applyFill="1" applyBorder="1"/>
    <xf numFmtId="166" fontId="14" fillId="0" borderId="0" xfId="0" applyNumberFormat="1" applyFont="1"/>
    <xf numFmtId="166" fontId="2" fillId="2" borderId="2" xfId="0" applyNumberFormat="1" applyFont="1" applyFill="1" applyBorder="1"/>
    <xf numFmtId="166" fontId="10" fillId="0" borderId="0" xfId="0" applyNumberFormat="1" applyFont="1"/>
    <xf numFmtId="49" fontId="9" fillId="0" borderId="0" xfId="0" applyNumberFormat="1" applyFont="1"/>
    <xf numFmtId="44" fontId="11" fillId="0" borderId="0" xfId="1" applyFont="1"/>
    <xf numFmtId="49" fontId="10" fillId="0" borderId="0" xfId="0" applyNumberFormat="1" applyFont="1"/>
    <xf numFmtId="49" fontId="8" fillId="0" borderId="0" xfId="0" applyNumberFormat="1" applyFont="1" applyAlignment="1">
      <alignment horizontal="center"/>
    </xf>
    <xf numFmtId="49" fontId="8" fillId="0" borderId="0" xfId="0" applyNumberFormat="1" applyFont="1"/>
    <xf numFmtId="0" fontId="8" fillId="0" borderId="0" xfId="0" applyFont="1" applyAlignment="1">
      <alignment horizontal="center"/>
    </xf>
    <xf numFmtId="49" fontId="10" fillId="0" borderId="0" xfId="0" applyNumberFormat="1" applyFont="1" applyAlignment="1">
      <alignment horizontal="left"/>
    </xf>
    <xf numFmtId="169" fontId="10" fillId="0" borderId="0" xfId="0" applyNumberFormat="1" applyFont="1"/>
    <xf numFmtId="165" fontId="10" fillId="0" borderId="0" xfId="1" applyNumberFormat="1" applyFont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42332</xdr:rowOff>
    </xdr:from>
    <xdr:to>
      <xdr:col>1</xdr:col>
      <xdr:colOff>904875</xdr:colOff>
      <xdr:row>4</xdr:row>
      <xdr:rowOff>111124</xdr:rowOff>
    </xdr:to>
    <xdr:pic>
      <xdr:nvPicPr>
        <xdr:cNvPr id="4" name="1 Imagen">
          <a:extLst>
            <a:ext uri="{FF2B5EF4-FFF2-40B4-BE49-F238E27FC236}">
              <a16:creationId xmlns:a16="http://schemas.microsoft.com/office/drawing/2014/main" id="{CC3D79CE-BCF5-4E71-A682-9FE6FA628F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42332"/>
          <a:ext cx="1047750" cy="8307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47626</xdr:colOff>
      <xdr:row>0</xdr:row>
      <xdr:rowOff>38100</xdr:rowOff>
    </xdr:from>
    <xdr:to>
      <xdr:col>2</xdr:col>
      <xdr:colOff>438151</xdr:colOff>
      <xdr:row>2</xdr:row>
      <xdr:rowOff>133350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3635B060-7666-4F0A-89AC-82CD14B4EE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6" y="38100"/>
          <a:ext cx="8001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33C251-B1F0-4429-ADA6-B58FC3C1B373}">
  <dimension ref="A1:L81"/>
  <sheetViews>
    <sheetView showGridLines="0" tabSelected="1" view="pageBreakPreview" zoomScaleNormal="100" zoomScaleSheetLayoutView="100" workbookViewId="0">
      <selection activeCell="A2" sqref="A2:J2"/>
    </sheetView>
  </sheetViews>
  <sheetFormatPr baseColWidth="10" defaultColWidth="11.42578125" defaultRowHeight="12.75" x14ac:dyDescent="0.2"/>
  <cols>
    <col min="1" max="1" width="2.42578125" style="2" customWidth="1"/>
    <col min="2" max="2" width="58.7109375" style="33" customWidth="1"/>
    <col min="3" max="3" width="18.7109375" style="2" customWidth="1"/>
    <col min="4" max="4" width="21.7109375" style="37" customWidth="1"/>
    <col min="5" max="5" width="5.7109375" style="2" customWidth="1"/>
    <col min="6" max="6" width="3.7109375" style="2" customWidth="1"/>
    <col min="7" max="7" width="49.140625" style="2" customWidth="1"/>
    <col min="8" max="9" width="18.7109375" style="2" customWidth="1"/>
    <col min="10" max="10" width="23.7109375" style="2" customWidth="1"/>
    <col min="11" max="11" width="11.42578125" style="2"/>
    <col min="12" max="12" width="16.85546875" style="2" bestFit="1" customWidth="1"/>
    <col min="13" max="16384" width="11.42578125" style="2"/>
  </cols>
  <sheetData>
    <row r="1" spans="1:10" ht="15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ht="15" x14ac:dyDescent="0.2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</row>
    <row r="3" spans="1:10" ht="15" x14ac:dyDescent="0.2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</row>
    <row r="4" spans="1:10" ht="13.5" x14ac:dyDescent="0.25">
      <c r="A4" s="3"/>
      <c r="B4" s="4"/>
      <c r="C4" s="3"/>
      <c r="D4" s="5"/>
      <c r="E4" s="3"/>
      <c r="F4" s="3"/>
      <c r="G4" s="3"/>
      <c r="H4" s="3"/>
      <c r="I4" s="3"/>
      <c r="J4" s="3"/>
    </row>
    <row r="5" spans="1:10" x14ac:dyDescent="0.2">
      <c r="A5" s="6"/>
      <c r="B5" s="6"/>
      <c r="C5" s="6"/>
      <c r="D5" s="6"/>
      <c r="E5" s="6"/>
      <c r="F5" s="6"/>
      <c r="G5" s="6"/>
      <c r="H5" s="6"/>
      <c r="I5" s="6"/>
      <c r="J5" s="6"/>
    </row>
    <row r="6" spans="1:10" ht="18" customHeight="1" x14ac:dyDescent="0.25">
      <c r="A6" s="7" t="s">
        <v>3</v>
      </c>
      <c r="B6" s="7"/>
      <c r="C6" s="8"/>
      <c r="D6" s="9"/>
      <c r="E6" s="10"/>
      <c r="F6" s="7" t="s">
        <v>4</v>
      </c>
      <c r="G6" s="7"/>
      <c r="H6" s="11"/>
      <c r="I6" s="3"/>
      <c r="J6" s="3"/>
    </row>
    <row r="7" spans="1:10" s="21" customFormat="1" ht="15" customHeight="1" x14ac:dyDescent="0.25">
      <c r="A7" s="12" t="s">
        <v>5</v>
      </c>
      <c r="B7" s="13"/>
      <c r="C7" s="14"/>
      <c r="D7" s="15">
        <f>SUM(C8:C10)</f>
        <v>93606354.599999994</v>
      </c>
      <c r="E7" s="16"/>
      <c r="F7" s="17" t="s">
        <v>6</v>
      </c>
      <c r="G7" s="13"/>
      <c r="H7" s="18"/>
      <c r="I7" s="19"/>
      <c r="J7" s="20">
        <f>SUM(I8:I9)</f>
        <v>9739526.8900000006</v>
      </c>
    </row>
    <row r="8" spans="1:10" ht="15" customHeight="1" x14ac:dyDescent="0.3">
      <c r="A8" s="22"/>
      <c r="B8" s="23" t="s">
        <v>7</v>
      </c>
      <c r="C8" s="24">
        <v>4700</v>
      </c>
      <c r="D8" s="25"/>
      <c r="E8" s="3"/>
      <c r="F8" s="17"/>
      <c r="G8" s="23" t="s">
        <v>8</v>
      </c>
      <c r="H8" s="26"/>
      <c r="I8" s="24">
        <v>5271598.79</v>
      </c>
      <c r="J8" s="25"/>
    </row>
    <row r="9" spans="1:10" ht="15" customHeight="1" x14ac:dyDescent="0.3">
      <c r="A9" s="22"/>
      <c r="B9" s="23" t="s">
        <v>9</v>
      </c>
      <c r="C9" s="24">
        <v>32016654.600000001</v>
      </c>
      <c r="D9" s="25"/>
      <c r="E9" s="3"/>
      <c r="F9" s="17"/>
      <c r="G9" s="23" t="s">
        <v>10</v>
      </c>
      <c r="H9" s="26"/>
      <c r="I9" s="27">
        <v>4467928.0999999996</v>
      </c>
      <c r="J9" s="25"/>
    </row>
    <row r="10" spans="1:10" s="21" customFormat="1" ht="15" customHeight="1" x14ac:dyDescent="0.3">
      <c r="A10" s="12"/>
      <c r="B10" s="23" t="s">
        <v>11</v>
      </c>
      <c r="C10" s="27">
        <v>61585000</v>
      </c>
      <c r="D10" s="28"/>
      <c r="E10" s="16"/>
      <c r="F10" s="29"/>
      <c r="G10" s="4"/>
      <c r="H10" s="26"/>
      <c r="I10" s="14"/>
      <c r="J10" s="25"/>
    </row>
    <row r="11" spans="1:10" s="21" customFormat="1" ht="15" customHeight="1" x14ac:dyDescent="0.25">
      <c r="A11" s="30"/>
      <c r="B11" s="4"/>
      <c r="C11" s="14"/>
      <c r="D11" s="28"/>
      <c r="E11" s="16"/>
      <c r="F11" s="17" t="s">
        <v>12</v>
      </c>
      <c r="G11" s="13"/>
      <c r="H11" s="18"/>
      <c r="I11" s="19"/>
      <c r="J11" s="20">
        <f>SUM(I12)</f>
        <v>174185281.13999999</v>
      </c>
    </row>
    <row r="12" spans="1:10" s="21" customFormat="1" ht="15" customHeight="1" x14ac:dyDescent="0.3">
      <c r="A12" s="17" t="s">
        <v>13</v>
      </c>
      <c r="B12" s="13"/>
      <c r="C12" s="14"/>
      <c r="D12" s="20">
        <f>SUM(C13:C15)</f>
        <v>17513230.34</v>
      </c>
      <c r="E12" s="16"/>
      <c r="F12" s="17"/>
      <c r="G12" s="23" t="s">
        <v>14</v>
      </c>
      <c r="H12" s="26"/>
      <c r="I12" s="27">
        <v>174185281.13999999</v>
      </c>
      <c r="J12" s="25"/>
    </row>
    <row r="13" spans="1:10" s="21" customFormat="1" ht="15" customHeight="1" x14ac:dyDescent="0.3">
      <c r="A13" s="17"/>
      <c r="B13" s="23" t="s">
        <v>15</v>
      </c>
      <c r="C13" s="24">
        <v>5825348.1400000006</v>
      </c>
      <c r="D13" s="28"/>
      <c r="E13" s="16"/>
      <c r="F13" s="17"/>
      <c r="G13" s="23"/>
      <c r="H13" s="26"/>
      <c r="I13" s="14"/>
      <c r="J13" s="25"/>
    </row>
    <row r="14" spans="1:10" s="21" customFormat="1" ht="15" customHeight="1" x14ac:dyDescent="0.3">
      <c r="A14" s="17"/>
      <c r="B14" s="23" t="s">
        <v>16</v>
      </c>
      <c r="C14" s="24">
        <v>-613323.15</v>
      </c>
      <c r="D14" s="28"/>
      <c r="E14" s="16"/>
      <c r="F14" s="17" t="s">
        <v>17</v>
      </c>
      <c r="G14" s="13"/>
      <c r="H14" s="18"/>
      <c r="I14" s="19"/>
      <c r="J14" s="20">
        <f>SUM(I15+I16)</f>
        <v>80255543.729999989</v>
      </c>
    </row>
    <row r="15" spans="1:10" s="21" customFormat="1" ht="15" customHeight="1" x14ac:dyDescent="0.3">
      <c r="A15" s="17"/>
      <c r="B15" s="23" t="s">
        <v>18</v>
      </c>
      <c r="C15" s="27">
        <v>12301205.35</v>
      </c>
      <c r="D15" s="28"/>
      <c r="E15" s="16"/>
      <c r="F15" s="17"/>
      <c r="G15" s="23" t="s">
        <v>19</v>
      </c>
      <c r="H15" s="26"/>
      <c r="I15" s="24">
        <v>25219074.5</v>
      </c>
      <c r="J15" s="28"/>
    </row>
    <row r="16" spans="1:10" ht="15" customHeight="1" x14ac:dyDescent="0.3">
      <c r="A16" s="29"/>
      <c r="B16" s="4"/>
      <c r="C16" s="14"/>
      <c r="D16" s="28"/>
      <c r="E16" s="3"/>
      <c r="F16" s="17"/>
      <c r="G16" s="23" t="s">
        <v>20</v>
      </c>
      <c r="H16" s="26"/>
      <c r="I16" s="27">
        <v>55036469.229999997</v>
      </c>
      <c r="J16" s="28"/>
    </row>
    <row r="17" spans="1:10" ht="15" customHeight="1" x14ac:dyDescent="0.3">
      <c r="A17" s="17" t="s">
        <v>21</v>
      </c>
      <c r="B17" s="13"/>
      <c r="C17" s="14"/>
      <c r="D17" s="20">
        <f>SUM(C18:C20)</f>
        <v>342743.70000000298</v>
      </c>
      <c r="E17" s="3"/>
      <c r="G17" s="23"/>
      <c r="H17" s="26"/>
      <c r="I17" s="14"/>
      <c r="J17" s="28"/>
    </row>
    <row r="18" spans="1:10" ht="15" customHeight="1" x14ac:dyDescent="0.3">
      <c r="A18" s="31"/>
      <c r="B18" s="23" t="s">
        <v>22</v>
      </c>
      <c r="C18" s="24">
        <v>83279.31</v>
      </c>
      <c r="D18" s="25"/>
      <c r="E18" s="3"/>
      <c r="F18" s="17" t="s">
        <v>23</v>
      </c>
      <c r="G18" s="13"/>
      <c r="H18" s="18"/>
      <c r="I18" s="19"/>
      <c r="J18" s="20">
        <f>I19</f>
        <v>194474915.65000001</v>
      </c>
    </row>
    <row r="19" spans="1:10" ht="15" customHeight="1" x14ac:dyDescent="0.3">
      <c r="A19" s="31"/>
      <c r="B19" s="23" t="s">
        <v>24</v>
      </c>
      <c r="C19" s="24">
        <v>66977579.43</v>
      </c>
      <c r="D19" s="25"/>
      <c r="E19" s="3"/>
      <c r="F19" s="31" t="s">
        <v>25</v>
      </c>
      <c r="G19" s="23"/>
      <c r="H19" s="26"/>
      <c r="I19" s="27">
        <f>SUM(H20:H21)</f>
        <v>194474915.65000001</v>
      </c>
      <c r="J19" s="28"/>
    </row>
    <row r="20" spans="1:10" ht="15" customHeight="1" x14ac:dyDescent="0.3">
      <c r="A20" s="31"/>
      <c r="B20" s="23" t="s">
        <v>26</v>
      </c>
      <c r="C20" s="27">
        <v>-66718115.039999999</v>
      </c>
      <c r="D20" s="25"/>
      <c r="E20" s="3"/>
      <c r="F20" s="17"/>
      <c r="G20" s="23" t="s">
        <v>27</v>
      </c>
      <c r="H20" s="32">
        <v>193680630.56999999</v>
      </c>
      <c r="I20" s="14"/>
      <c r="J20" s="28"/>
    </row>
    <row r="21" spans="1:10" ht="15" customHeight="1" x14ac:dyDescent="0.3">
      <c r="A21" s="31"/>
      <c r="C21" s="34"/>
      <c r="D21" s="25"/>
      <c r="E21" s="3"/>
      <c r="F21" s="29"/>
      <c r="G21" s="23" t="s">
        <v>28</v>
      </c>
      <c r="H21" s="35">
        <v>794285.08</v>
      </c>
      <c r="I21" s="14"/>
      <c r="J21" s="28"/>
    </row>
    <row r="22" spans="1:10" s="21" customFormat="1" ht="15" customHeight="1" x14ac:dyDescent="0.25">
      <c r="A22" s="17" t="s">
        <v>29</v>
      </c>
      <c r="B22" s="4"/>
      <c r="C22" s="14"/>
      <c r="D22" s="20">
        <f>SUM(C23:C30)</f>
        <v>824690071.2700001</v>
      </c>
      <c r="E22" s="16"/>
      <c r="G22" s="4"/>
      <c r="H22" s="26"/>
      <c r="I22" s="14"/>
      <c r="J22" s="28"/>
    </row>
    <row r="23" spans="1:10" ht="15" customHeight="1" x14ac:dyDescent="0.3">
      <c r="B23" s="23" t="s">
        <v>30</v>
      </c>
      <c r="C23" s="24">
        <v>914704678.75999999</v>
      </c>
      <c r="D23" s="36"/>
      <c r="E23" s="3"/>
      <c r="F23" s="17" t="s">
        <v>31</v>
      </c>
      <c r="G23" s="13"/>
      <c r="H23" s="18"/>
      <c r="I23" s="19"/>
      <c r="J23" s="20">
        <f>SUM(I24:I25)</f>
        <v>6823801.7400000002</v>
      </c>
    </row>
    <row r="24" spans="1:10" s="37" customFormat="1" ht="15" customHeight="1" x14ac:dyDescent="0.3">
      <c r="A24" s="31"/>
      <c r="B24" s="23" t="s">
        <v>32</v>
      </c>
      <c r="C24" s="24">
        <v>55327938.390000001</v>
      </c>
      <c r="D24" s="25"/>
      <c r="E24" s="3"/>
      <c r="F24" s="17"/>
      <c r="G24" s="23" t="s">
        <v>33</v>
      </c>
      <c r="H24" s="26"/>
      <c r="I24" s="24">
        <v>575647.73</v>
      </c>
      <c r="J24" s="28"/>
    </row>
    <row r="25" spans="1:10" s="37" customFormat="1" ht="15" customHeight="1" x14ac:dyDescent="0.3">
      <c r="A25" s="31"/>
      <c r="B25" s="23" t="s">
        <v>34</v>
      </c>
      <c r="C25" s="24">
        <v>2417181.8199999998</v>
      </c>
      <c r="D25" s="25"/>
      <c r="E25" s="3"/>
      <c r="F25" s="17"/>
      <c r="G25" s="23" t="s">
        <v>35</v>
      </c>
      <c r="H25" s="26"/>
      <c r="I25" s="27">
        <v>6248154.0099999998</v>
      </c>
      <c r="J25" s="28"/>
    </row>
    <row r="26" spans="1:10" s="37" customFormat="1" ht="15" customHeight="1" x14ac:dyDescent="0.3">
      <c r="A26" s="31"/>
      <c r="B26" s="23" t="s">
        <v>36</v>
      </c>
      <c r="C26" s="24">
        <v>-29737386.77</v>
      </c>
      <c r="D26" s="25"/>
      <c r="E26" s="3"/>
      <c r="F26" s="29"/>
      <c r="G26" s="23"/>
      <c r="H26" s="26"/>
      <c r="I26" s="24"/>
      <c r="J26" s="28"/>
    </row>
    <row r="27" spans="1:10" s="37" customFormat="1" ht="15" customHeight="1" x14ac:dyDescent="0.3">
      <c r="A27" s="31"/>
      <c r="B27" s="23" t="s">
        <v>37</v>
      </c>
      <c r="C27" s="24">
        <v>-55557595.780000001</v>
      </c>
      <c r="D27" s="25"/>
      <c r="E27" s="3"/>
      <c r="G27" s="4"/>
      <c r="H27" s="26"/>
      <c r="I27" s="14"/>
      <c r="J27" s="28"/>
    </row>
    <row r="28" spans="1:10" ht="15" customHeight="1" x14ac:dyDescent="0.3">
      <c r="A28" s="31"/>
      <c r="B28" s="23" t="s">
        <v>38</v>
      </c>
      <c r="C28" s="24">
        <v>-62797560.219999999</v>
      </c>
      <c r="D28" s="25"/>
      <c r="E28" s="3"/>
      <c r="F28" s="17" t="s">
        <v>39</v>
      </c>
      <c r="G28" s="23"/>
      <c r="H28" s="26"/>
      <c r="I28" s="14"/>
      <c r="J28" s="38">
        <f>SUM(I29:I29)</f>
        <v>2741384.47</v>
      </c>
    </row>
    <row r="29" spans="1:10" ht="15" customHeight="1" x14ac:dyDescent="0.3">
      <c r="A29" s="31"/>
      <c r="B29" s="23" t="s">
        <v>40</v>
      </c>
      <c r="C29" s="24">
        <v>-120720.29</v>
      </c>
      <c r="D29" s="25"/>
      <c r="E29" s="3"/>
      <c r="F29" s="29"/>
      <c r="G29" s="23" t="s">
        <v>41</v>
      </c>
      <c r="H29" s="26"/>
      <c r="I29" s="27">
        <v>2741384.47</v>
      </c>
      <c r="J29" s="28"/>
    </row>
    <row r="30" spans="1:10" ht="15" customHeight="1" x14ac:dyDescent="0.3">
      <c r="A30" s="31"/>
      <c r="B30" s="23" t="s">
        <v>42</v>
      </c>
      <c r="C30" s="27">
        <v>453535.36</v>
      </c>
      <c r="D30" s="25"/>
      <c r="E30" s="3"/>
      <c r="F30" s="29"/>
      <c r="G30" s="4"/>
      <c r="H30" s="26"/>
      <c r="I30" s="14"/>
      <c r="J30" s="28"/>
    </row>
    <row r="31" spans="1:10" s="21" customFormat="1" ht="15" customHeight="1" thickBot="1" x14ac:dyDescent="0.35">
      <c r="A31" s="31"/>
      <c r="C31" s="39"/>
      <c r="D31" s="25"/>
      <c r="E31" s="16"/>
      <c r="G31" s="13" t="s">
        <v>43</v>
      </c>
      <c r="H31" s="26"/>
      <c r="I31" s="14"/>
      <c r="J31" s="40">
        <f>SUM(J7:J30)</f>
        <v>468220453.62</v>
      </c>
    </row>
    <row r="32" spans="1:10" ht="15" customHeight="1" thickTop="1" x14ac:dyDescent="0.25">
      <c r="A32" s="17" t="s">
        <v>44</v>
      </c>
      <c r="B32" s="4"/>
      <c r="C32" s="14"/>
      <c r="D32" s="20">
        <f>SUM(C33:C37)</f>
        <v>12618797.829999998</v>
      </c>
      <c r="E32" s="3"/>
      <c r="H32" s="26"/>
      <c r="I32" s="14"/>
    </row>
    <row r="33" spans="1:12" ht="15" customHeight="1" x14ac:dyDescent="0.3">
      <c r="B33" s="23" t="s">
        <v>45</v>
      </c>
      <c r="C33" s="24">
        <v>12729963.109999999</v>
      </c>
      <c r="D33" s="36"/>
      <c r="E33" s="3"/>
      <c r="F33" s="41" t="s">
        <v>46</v>
      </c>
      <c r="G33" s="42"/>
      <c r="H33" s="26"/>
      <c r="I33" s="14"/>
      <c r="J33" s="43"/>
    </row>
    <row r="34" spans="1:12" ht="15" customHeight="1" x14ac:dyDescent="0.3">
      <c r="A34" s="31"/>
      <c r="B34" s="23" t="s">
        <v>47</v>
      </c>
      <c r="C34" s="24">
        <v>-5555006.0300000003</v>
      </c>
      <c r="D34" s="25"/>
      <c r="E34" s="3"/>
      <c r="F34" s="44"/>
      <c r="G34" s="23"/>
      <c r="H34" s="26"/>
      <c r="I34" s="14"/>
      <c r="J34" s="28"/>
    </row>
    <row r="35" spans="1:12" ht="15" customHeight="1" x14ac:dyDescent="0.3">
      <c r="A35" s="31"/>
      <c r="B35" s="23" t="s">
        <v>48</v>
      </c>
      <c r="C35" s="24">
        <v>4527064.21</v>
      </c>
      <c r="D35" s="25"/>
      <c r="E35" s="3"/>
      <c r="F35" s="45" t="s">
        <v>49</v>
      </c>
      <c r="G35" s="23"/>
      <c r="H35" s="26"/>
      <c r="I35" s="19"/>
      <c r="J35" s="20">
        <f>SUM(I36:I39)</f>
        <v>43569950.040000007</v>
      </c>
    </row>
    <row r="36" spans="1:12" ht="15" customHeight="1" x14ac:dyDescent="0.3">
      <c r="A36" s="31"/>
      <c r="B36" s="23" t="s">
        <v>50</v>
      </c>
      <c r="C36" s="24">
        <v>1484122.86</v>
      </c>
      <c r="D36" s="25"/>
      <c r="E36" s="3"/>
      <c r="F36" s="44"/>
      <c r="G36" s="31" t="s">
        <v>51</v>
      </c>
      <c r="H36" s="46"/>
      <c r="I36" s="24">
        <v>6635428.5700000003</v>
      </c>
      <c r="J36" s="28"/>
    </row>
    <row r="37" spans="1:12" s="21" customFormat="1" ht="15" customHeight="1" x14ac:dyDescent="0.3">
      <c r="A37" s="31"/>
      <c r="B37" s="23" t="s">
        <v>52</v>
      </c>
      <c r="C37" s="27">
        <v>-567346.31999999995</v>
      </c>
      <c r="D37" s="25"/>
      <c r="E37" s="16"/>
      <c r="F37" s="16"/>
      <c r="G37" s="31" t="s">
        <v>53</v>
      </c>
      <c r="H37" s="42"/>
      <c r="I37" s="24">
        <v>189534.75</v>
      </c>
      <c r="J37" s="28"/>
    </row>
    <row r="38" spans="1:12" ht="15" customHeight="1" x14ac:dyDescent="0.3">
      <c r="A38" s="31"/>
      <c r="C38" s="34"/>
      <c r="D38" s="25"/>
      <c r="E38" s="3"/>
      <c r="G38" s="31" t="s">
        <v>54</v>
      </c>
      <c r="H38" s="42"/>
      <c r="I38" s="24">
        <v>31033250.63000001</v>
      </c>
      <c r="J38" s="28"/>
    </row>
    <row r="39" spans="1:12" ht="15" customHeight="1" x14ac:dyDescent="0.3">
      <c r="A39" s="17" t="s">
        <v>55</v>
      </c>
      <c r="B39" s="4"/>
      <c r="C39" s="14"/>
      <c r="D39" s="38">
        <f>SUM(C40:C42)</f>
        <v>2351142.9000000004</v>
      </c>
      <c r="E39" s="3"/>
      <c r="G39" s="31" t="s">
        <v>56</v>
      </c>
      <c r="H39" s="42"/>
      <c r="I39" s="27">
        <v>5711736.0899999999</v>
      </c>
      <c r="J39" s="28"/>
    </row>
    <row r="40" spans="1:12" ht="15" customHeight="1" x14ac:dyDescent="0.3">
      <c r="A40" s="31"/>
      <c r="B40" s="48" t="s">
        <v>57</v>
      </c>
      <c r="C40" s="49">
        <v>1231157.6200000001</v>
      </c>
      <c r="D40" s="25"/>
      <c r="E40" s="3"/>
      <c r="G40" s="47"/>
      <c r="H40" s="46"/>
      <c r="I40" s="19"/>
      <c r="J40" s="28"/>
    </row>
    <row r="41" spans="1:12" ht="15" customHeight="1" x14ac:dyDescent="0.3">
      <c r="A41" s="31"/>
      <c r="B41" s="23" t="s">
        <v>58</v>
      </c>
      <c r="C41" s="49">
        <v>2206319.69</v>
      </c>
      <c r="D41" s="25"/>
      <c r="E41" s="3"/>
      <c r="F41" s="17" t="s">
        <v>59</v>
      </c>
      <c r="G41" s="13"/>
      <c r="H41" s="18"/>
      <c r="I41" s="19"/>
      <c r="J41" s="50">
        <f>SUM(I42:I46)</f>
        <v>439331936.98000002</v>
      </c>
    </row>
    <row r="42" spans="1:12" ht="15" customHeight="1" x14ac:dyDescent="0.3">
      <c r="A42" s="31"/>
      <c r="B42" s="23" t="s">
        <v>60</v>
      </c>
      <c r="C42" s="51">
        <v>-1086334.4099999999</v>
      </c>
      <c r="D42" s="25"/>
      <c r="E42" s="3"/>
      <c r="F42" s="16"/>
      <c r="G42" s="23" t="s">
        <v>61</v>
      </c>
      <c r="H42" s="18"/>
      <c r="I42" s="24">
        <v>423653550.75999999</v>
      </c>
      <c r="J42" s="19"/>
    </row>
    <row r="43" spans="1:12" ht="15" customHeight="1" x14ac:dyDescent="0.3">
      <c r="A43" s="31"/>
      <c r="B43" s="23"/>
      <c r="C43" s="49"/>
      <c r="D43" s="25"/>
      <c r="E43" s="3"/>
      <c r="F43" s="3"/>
      <c r="G43" s="23" t="s">
        <v>62</v>
      </c>
      <c r="H43" s="18"/>
      <c r="I43" s="24">
        <v>3400000</v>
      </c>
      <c r="J43" s="52"/>
    </row>
    <row r="44" spans="1:12" ht="15" customHeight="1" x14ac:dyDescent="0.3">
      <c r="A44" s="31"/>
      <c r="B44" s="23"/>
      <c r="C44" s="49"/>
      <c r="D44" s="25"/>
      <c r="E44" s="3"/>
      <c r="F44" s="16"/>
      <c r="G44" s="23" t="s">
        <v>63</v>
      </c>
      <c r="H44" s="18"/>
      <c r="I44" s="24">
        <v>12167920.970000001</v>
      </c>
    </row>
    <row r="45" spans="1:12" ht="15" customHeight="1" x14ac:dyDescent="0.3">
      <c r="A45" s="31"/>
      <c r="B45" s="23"/>
      <c r="C45" s="49"/>
      <c r="D45" s="25"/>
      <c r="E45" s="3"/>
      <c r="F45" s="16"/>
      <c r="G45" s="23" t="s">
        <v>64</v>
      </c>
      <c r="H45" s="18"/>
      <c r="I45" s="24">
        <v>60465.25</v>
      </c>
    </row>
    <row r="46" spans="1:12" ht="19.5" customHeight="1" x14ac:dyDescent="0.3">
      <c r="A46" s="31"/>
      <c r="C46" s="34"/>
      <c r="D46" s="25"/>
      <c r="E46" s="3"/>
      <c r="F46" s="16"/>
      <c r="G46" s="23" t="s">
        <v>65</v>
      </c>
      <c r="H46" s="18"/>
      <c r="I46" s="27">
        <v>50000</v>
      </c>
    </row>
    <row r="47" spans="1:12" ht="15" x14ac:dyDescent="0.25">
      <c r="A47" s="47"/>
      <c r="B47" s="4"/>
      <c r="C47" s="14"/>
      <c r="D47" s="25"/>
      <c r="E47" s="3"/>
      <c r="F47" s="16"/>
      <c r="G47" s="13"/>
      <c r="H47" s="18"/>
      <c r="I47" s="19"/>
    </row>
    <row r="48" spans="1:12" s="53" customFormat="1" ht="18" thickBot="1" x14ac:dyDescent="0.35">
      <c r="E48" s="54"/>
      <c r="F48" s="3"/>
      <c r="G48" s="55" t="s">
        <v>66</v>
      </c>
      <c r="H48" s="18"/>
      <c r="I48" s="19"/>
      <c r="J48" s="56">
        <f>SUM(+J35+J41)</f>
        <v>482901887.02000004</v>
      </c>
      <c r="L48" s="57"/>
    </row>
    <row r="49" spans="1:10" ht="14.25" thickTop="1" x14ac:dyDescent="0.25">
      <c r="A49" s="58"/>
      <c r="B49" s="4"/>
      <c r="C49" s="14"/>
      <c r="D49" s="43"/>
      <c r="E49" s="3"/>
      <c r="F49" s="16"/>
      <c r="H49" s="46"/>
      <c r="I49" s="14"/>
      <c r="J49" s="19"/>
    </row>
    <row r="50" spans="1:10" ht="13.5" x14ac:dyDescent="0.25">
      <c r="A50" s="58"/>
      <c r="B50" s="4"/>
      <c r="C50" s="14"/>
      <c r="D50" s="43"/>
      <c r="E50" s="3"/>
      <c r="F50" s="16"/>
      <c r="H50" s="46"/>
      <c r="I50" s="14"/>
      <c r="J50" s="19"/>
    </row>
    <row r="51" spans="1:10" ht="18" thickBot="1" x14ac:dyDescent="0.35">
      <c r="A51" s="59" t="s">
        <v>67</v>
      </c>
      <c r="B51" s="60"/>
      <c r="C51" s="61"/>
      <c r="D51" s="62">
        <f>SUM(D7:D42)</f>
        <v>951122340.6400001</v>
      </c>
      <c r="E51" s="3"/>
      <c r="F51" s="16"/>
      <c r="G51" s="63" t="s">
        <v>68</v>
      </c>
      <c r="H51" s="64"/>
      <c r="I51" s="19"/>
      <c r="J51" s="65">
        <f>J31+J48</f>
        <v>951122340.6400001</v>
      </c>
    </row>
    <row r="52" spans="1:10" s="53" customFormat="1" ht="18" customHeight="1" thickTop="1" x14ac:dyDescent="0.3">
      <c r="A52" s="58"/>
      <c r="B52" s="4"/>
      <c r="C52" s="14"/>
      <c r="D52" s="25"/>
      <c r="E52" s="54"/>
      <c r="F52" s="54"/>
      <c r="G52" s="16"/>
      <c r="H52" s="64"/>
      <c r="I52" s="19"/>
      <c r="J52" s="14"/>
    </row>
    <row r="53" spans="1:10" ht="18" thickBot="1" x14ac:dyDescent="0.35">
      <c r="A53" s="66" t="s">
        <v>69</v>
      </c>
      <c r="B53" s="60"/>
      <c r="C53" s="61"/>
      <c r="D53" s="67">
        <v>246267904.97</v>
      </c>
      <c r="F53" s="16"/>
      <c r="G53" s="63" t="s">
        <v>70</v>
      </c>
      <c r="H53" s="46"/>
      <c r="I53" s="14"/>
      <c r="J53" s="68">
        <f>D53</f>
        <v>246267904.97</v>
      </c>
    </row>
    <row r="54" spans="1:10" ht="13.5" thickTop="1" x14ac:dyDescent="0.2">
      <c r="A54" s="69"/>
      <c r="C54" s="70"/>
      <c r="D54" s="71"/>
      <c r="F54" s="16"/>
    </row>
    <row r="55" spans="1:10" ht="17.25" x14ac:dyDescent="0.3">
      <c r="A55" s="69"/>
      <c r="C55" s="72"/>
      <c r="D55" s="73"/>
      <c r="F55" s="54"/>
      <c r="H55" s="64"/>
      <c r="I55" s="19"/>
      <c r="J55" s="74"/>
    </row>
    <row r="56" spans="1:10" ht="17.25" x14ac:dyDescent="0.3">
      <c r="A56" s="69"/>
      <c r="C56" s="72"/>
      <c r="D56" s="73"/>
      <c r="F56" s="21"/>
      <c r="H56" s="75"/>
      <c r="I56" s="61"/>
    </row>
    <row r="57" spans="1:10" ht="13.5" x14ac:dyDescent="0.25">
      <c r="A57" s="69"/>
      <c r="C57" s="72"/>
      <c r="D57" s="73"/>
      <c r="F57" s="21"/>
      <c r="G57" s="3"/>
      <c r="H57" s="3"/>
      <c r="I57" s="74"/>
    </row>
    <row r="58" spans="1:10" ht="13.5" x14ac:dyDescent="0.25">
      <c r="A58" s="69"/>
      <c r="C58" s="72"/>
      <c r="D58" s="73"/>
      <c r="F58" s="21"/>
      <c r="H58" s="46"/>
      <c r="I58" s="14"/>
      <c r="J58" s="21"/>
    </row>
    <row r="59" spans="1:10" s="21" customFormat="1" ht="15" x14ac:dyDescent="0.2">
      <c r="A59" s="69"/>
      <c r="B59" s="33"/>
      <c r="C59" s="72"/>
      <c r="D59" s="73"/>
      <c r="G59" s="2"/>
      <c r="H59" s="75"/>
      <c r="I59" s="75"/>
    </row>
    <row r="60" spans="1:10" x14ac:dyDescent="0.2">
      <c r="A60" s="69"/>
      <c r="C60" s="76"/>
      <c r="D60" s="73"/>
      <c r="E60" s="73"/>
      <c r="F60" s="21"/>
      <c r="G60" s="21"/>
      <c r="H60" s="21"/>
      <c r="I60" s="21"/>
      <c r="J60" s="21"/>
    </row>
    <row r="61" spans="1:10" s="21" customFormat="1" x14ac:dyDescent="0.2">
      <c r="A61" s="69"/>
      <c r="B61" s="33"/>
      <c r="C61" s="2"/>
      <c r="D61" s="2"/>
      <c r="E61" s="73"/>
      <c r="F61" s="2"/>
      <c r="H61" s="77"/>
    </row>
    <row r="62" spans="1:10" x14ac:dyDescent="0.2">
      <c r="A62" s="69"/>
      <c r="C62" s="78" t="s">
        <v>71</v>
      </c>
      <c r="D62" s="78"/>
      <c r="F62" s="21"/>
      <c r="G62" s="21"/>
      <c r="H62" s="79" t="s">
        <v>72</v>
      </c>
      <c r="I62" s="21"/>
      <c r="J62" s="21"/>
    </row>
    <row r="63" spans="1:10" x14ac:dyDescent="0.2">
      <c r="A63" s="69"/>
      <c r="B63" s="80"/>
      <c r="C63" s="78" t="s">
        <v>73</v>
      </c>
      <c r="D63" s="78"/>
      <c r="F63" s="21"/>
      <c r="G63" s="21"/>
      <c r="H63" s="79" t="s">
        <v>74</v>
      </c>
      <c r="I63" s="21"/>
      <c r="J63" s="21"/>
    </row>
    <row r="64" spans="1:10" s="21" customFormat="1" x14ac:dyDescent="0.2">
      <c r="A64" s="2"/>
      <c r="B64" s="33"/>
      <c r="J64" s="2"/>
    </row>
    <row r="65" spans="2:10" s="21" customFormat="1" x14ac:dyDescent="0.2">
      <c r="C65" s="2"/>
      <c r="H65" s="81"/>
      <c r="I65" s="77"/>
      <c r="J65" s="2"/>
    </row>
    <row r="66" spans="2:10" x14ac:dyDescent="0.2">
      <c r="F66" s="21"/>
      <c r="G66" s="79"/>
      <c r="J66" s="21"/>
    </row>
    <row r="67" spans="2:10" x14ac:dyDescent="0.2">
      <c r="B67" s="82"/>
      <c r="C67" s="83"/>
      <c r="D67" s="84"/>
      <c r="J67" s="21"/>
    </row>
    <row r="68" spans="2:10" x14ac:dyDescent="0.2">
      <c r="B68" s="82"/>
      <c r="C68" s="83"/>
      <c r="D68" s="84"/>
      <c r="F68" s="21"/>
      <c r="G68" s="21"/>
      <c r="I68" s="79"/>
      <c r="J68" s="21"/>
    </row>
    <row r="69" spans="2:10" x14ac:dyDescent="0.2">
      <c r="B69" s="82"/>
      <c r="C69" s="83"/>
      <c r="D69" s="84"/>
      <c r="I69" s="21"/>
    </row>
    <row r="70" spans="2:10" x14ac:dyDescent="0.2">
      <c r="B70" s="82"/>
      <c r="C70" s="83"/>
      <c r="D70" s="84"/>
      <c r="F70" s="21"/>
      <c r="H70" s="21"/>
      <c r="I70" s="21"/>
    </row>
    <row r="71" spans="2:10" x14ac:dyDescent="0.2">
      <c r="B71" s="82"/>
      <c r="C71" s="83"/>
      <c r="D71" s="84"/>
      <c r="F71" s="21"/>
      <c r="J71" s="21"/>
    </row>
    <row r="72" spans="2:10" x14ac:dyDescent="0.2">
      <c r="B72" s="82"/>
      <c r="C72" s="83"/>
      <c r="D72" s="84"/>
      <c r="G72" s="21"/>
    </row>
    <row r="73" spans="2:10" x14ac:dyDescent="0.2">
      <c r="B73" s="82"/>
      <c r="C73" s="83"/>
      <c r="D73" s="84"/>
      <c r="H73" s="21"/>
      <c r="I73" s="21"/>
    </row>
    <row r="74" spans="2:10" x14ac:dyDescent="0.2">
      <c r="B74" s="82"/>
      <c r="C74" s="83"/>
      <c r="D74" s="84"/>
      <c r="F74" s="21"/>
    </row>
    <row r="75" spans="2:10" x14ac:dyDescent="0.2">
      <c r="B75" s="82"/>
      <c r="C75" s="83"/>
      <c r="D75" s="84"/>
    </row>
    <row r="76" spans="2:10" x14ac:dyDescent="0.2">
      <c r="B76" s="82"/>
      <c r="C76" s="83"/>
      <c r="D76" s="84"/>
    </row>
    <row r="77" spans="2:10" x14ac:dyDescent="0.2">
      <c r="B77" s="82"/>
      <c r="C77" s="83"/>
      <c r="D77" s="84"/>
    </row>
    <row r="78" spans="2:10" x14ac:dyDescent="0.2">
      <c r="B78" s="82"/>
      <c r="C78" s="83"/>
      <c r="D78" s="84"/>
    </row>
    <row r="79" spans="2:10" x14ac:dyDescent="0.2">
      <c r="B79" s="82"/>
      <c r="C79" s="83"/>
      <c r="D79" s="84"/>
    </row>
    <row r="80" spans="2:10" x14ac:dyDescent="0.2">
      <c r="B80" s="82"/>
      <c r="C80" s="83"/>
      <c r="D80" s="84"/>
    </row>
    <row r="81" spans="2:4" x14ac:dyDescent="0.2">
      <c r="B81" s="82"/>
      <c r="C81" s="83"/>
      <c r="D81" s="84"/>
    </row>
  </sheetData>
  <mergeCells count="7">
    <mergeCell ref="C63:D63"/>
    <mergeCell ref="A1:J1"/>
    <mergeCell ref="A2:J2"/>
    <mergeCell ref="A3:J3"/>
    <mergeCell ref="A6:B6"/>
    <mergeCell ref="F6:G6"/>
    <mergeCell ref="C62:D62"/>
  </mergeCells>
  <pageMargins left="0.7" right="0.7" top="0.75" bottom="0.75" header="0.3" footer="0.3"/>
  <pageSetup scale="4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E89CB6-A9FA-4A54-AE8C-E31FF76A0150}">
  <dimension ref="A1:I64"/>
  <sheetViews>
    <sheetView showGridLines="0" view="pageBreakPreview" zoomScaleNormal="100" zoomScaleSheetLayoutView="100" workbookViewId="0">
      <selection activeCell="A3" sqref="A3:G3"/>
    </sheetView>
  </sheetViews>
  <sheetFormatPr baseColWidth="10" defaultColWidth="21.85546875" defaultRowHeight="15.75" x14ac:dyDescent="0.25"/>
  <cols>
    <col min="1" max="1" width="3.140625" style="91" customWidth="1"/>
    <col min="2" max="2" width="3" style="122" customWidth="1"/>
    <col min="3" max="3" width="33.42578125" style="126" customWidth="1"/>
    <col min="4" max="4" width="28.7109375" style="127" customWidth="1"/>
    <col min="5" max="5" width="20.5703125" style="111" bestFit="1" customWidth="1"/>
    <col min="6" max="6" width="20.7109375" style="128" customWidth="1"/>
    <col min="7" max="7" width="20.7109375" style="91" customWidth="1"/>
    <col min="8" max="16384" width="21.85546875" style="91"/>
  </cols>
  <sheetData>
    <row r="1" spans="1:9" s="87" customFormat="1" ht="18.75" customHeight="1" x14ac:dyDescent="0.25">
      <c r="A1" s="85" t="s">
        <v>0</v>
      </c>
      <c r="B1" s="85"/>
      <c r="C1" s="85"/>
      <c r="D1" s="85"/>
      <c r="E1" s="85"/>
      <c r="F1" s="85"/>
      <c r="G1" s="85"/>
      <c r="H1" s="86"/>
      <c r="I1" s="86"/>
    </row>
    <row r="2" spans="1:9" s="87" customFormat="1" ht="16.5" customHeight="1" x14ac:dyDescent="0.25">
      <c r="A2" s="88" t="s">
        <v>75</v>
      </c>
      <c r="B2" s="88"/>
      <c r="C2" s="88"/>
      <c r="D2" s="88"/>
      <c r="E2" s="88"/>
      <c r="F2" s="88"/>
      <c r="G2" s="88"/>
      <c r="H2" s="89"/>
      <c r="I2" s="89"/>
    </row>
    <row r="3" spans="1:9" ht="19.5" customHeight="1" x14ac:dyDescent="0.2">
      <c r="A3" s="90" t="s">
        <v>76</v>
      </c>
      <c r="B3" s="90"/>
      <c r="C3" s="90"/>
      <c r="D3" s="90"/>
      <c r="E3" s="90"/>
      <c r="F3" s="90"/>
      <c r="G3" s="90"/>
    </row>
    <row r="4" spans="1:9" ht="15" x14ac:dyDescent="0.2">
      <c r="A4" s="92" t="s">
        <v>77</v>
      </c>
      <c r="B4" s="92"/>
      <c r="C4" s="92"/>
      <c r="D4" s="92"/>
      <c r="E4" s="92"/>
      <c r="F4" s="92"/>
      <c r="G4" s="92"/>
    </row>
    <row r="5" spans="1:9" ht="17.25" x14ac:dyDescent="0.3">
      <c r="A5" s="93"/>
      <c r="B5" s="94"/>
      <c r="C5" s="94"/>
      <c r="D5" s="94"/>
      <c r="E5" s="94"/>
      <c r="F5" s="94"/>
      <c r="G5" s="94"/>
    </row>
    <row r="6" spans="1:9" ht="17.25" x14ac:dyDescent="0.3">
      <c r="A6" s="93"/>
      <c r="B6" s="95"/>
      <c r="C6" s="96"/>
      <c r="D6" s="97"/>
      <c r="E6" s="98"/>
      <c r="F6" s="99"/>
      <c r="G6" s="93"/>
    </row>
    <row r="7" spans="1:9" ht="17.25" x14ac:dyDescent="0.3">
      <c r="A7" s="100" t="s">
        <v>78</v>
      </c>
      <c r="B7" s="101"/>
      <c r="C7" s="102"/>
      <c r="D7" s="103"/>
      <c r="E7" s="104"/>
      <c r="F7" s="105"/>
      <c r="G7" s="104">
        <f>SUM(F8:F23)</f>
        <v>109368524.47000001</v>
      </c>
    </row>
    <row r="8" spans="1:9" s="111" customFormat="1" x14ac:dyDescent="0.25">
      <c r="A8" s="98"/>
      <c r="B8" s="106" t="s">
        <v>79</v>
      </c>
      <c r="C8" s="107"/>
      <c r="D8" s="108"/>
      <c r="E8" s="109"/>
      <c r="F8" s="110">
        <f>SUM(E9:E10)</f>
        <v>70151343.710000008</v>
      </c>
      <c r="G8" s="109"/>
    </row>
    <row r="9" spans="1:9" ht="17.25" x14ac:dyDescent="0.3">
      <c r="A9" s="93"/>
      <c r="B9" s="101"/>
      <c r="C9" s="112" t="s">
        <v>80</v>
      </c>
      <c r="D9" s="97"/>
      <c r="E9" s="61">
        <v>3125186.3599999994</v>
      </c>
      <c r="F9" s="113"/>
      <c r="G9" s="61"/>
    </row>
    <row r="10" spans="1:9" ht="17.25" x14ac:dyDescent="0.3">
      <c r="A10" s="93"/>
      <c r="B10" s="101"/>
      <c r="C10" s="112" t="s">
        <v>81</v>
      </c>
      <c r="D10" s="97"/>
      <c r="E10" s="114">
        <v>67026157.350000001</v>
      </c>
      <c r="F10" s="113"/>
      <c r="G10" s="61"/>
    </row>
    <row r="11" spans="1:9" ht="17.25" x14ac:dyDescent="0.3">
      <c r="A11" s="93"/>
      <c r="B11" s="101"/>
      <c r="C11" s="96"/>
      <c r="D11" s="97"/>
      <c r="E11" s="61"/>
      <c r="F11" s="113"/>
      <c r="G11" s="61"/>
    </row>
    <row r="12" spans="1:9" s="111" customFormat="1" x14ac:dyDescent="0.25">
      <c r="A12" s="98"/>
      <c r="B12" s="106" t="s">
        <v>82</v>
      </c>
      <c r="C12" s="107"/>
      <c r="D12" s="108"/>
      <c r="E12" s="109"/>
      <c r="F12" s="110">
        <f>SUM(E13:E14)</f>
        <v>358582.12000000011</v>
      </c>
      <c r="G12" s="109"/>
    </row>
    <row r="13" spans="1:9" s="111" customFormat="1" ht="17.25" x14ac:dyDescent="0.3">
      <c r="A13" s="98"/>
      <c r="B13" s="106"/>
      <c r="C13" s="112" t="s">
        <v>83</v>
      </c>
      <c r="D13" s="108"/>
      <c r="E13" s="61">
        <v>13775</v>
      </c>
      <c r="F13" s="110"/>
      <c r="G13" s="109"/>
    </row>
    <row r="14" spans="1:9" ht="17.25" x14ac:dyDescent="0.3">
      <c r="A14" s="93"/>
      <c r="B14" s="101"/>
      <c r="C14" s="112" t="s">
        <v>84</v>
      </c>
      <c r="D14" s="97"/>
      <c r="E14" s="114">
        <v>344807.12000000011</v>
      </c>
      <c r="F14" s="113"/>
      <c r="G14" s="61"/>
    </row>
    <row r="15" spans="1:9" ht="17.25" x14ac:dyDescent="0.3">
      <c r="A15" s="93"/>
      <c r="B15" s="101"/>
      <c r="C15" s="96"/>
      <c r="D15" s="97"/>
      <c r="E15" s="61"/>
      <c r="F15" s="113"/>
      <c r="G15" s="61"/>
    </row>
    <row r="16" spans="1:9" s="111" customFormat="1" ht="17.25" x14ac:dyDescent="0.3">
      <c r="A16" s="98"/>
      <c r="B16" s="106" t="s">
        <v>85</v>
      </c>
      <c r="C16" s="107"/>
      <c r="D16" s="108"/>
      <c r="E16" s="61"/>
      <c r="F16" s="109">
        <f>SUM(E17:E21)</f>
        <v>38791194.5</v>
      </c>
      <c r="G16" s="109"/>
    </row>
    <row r="17" spans="1:7" s="111" customFormat="1" ht="17.25" x14ac:dyDescent="0.3">
      <c r="A17" s="98"/>
      <c r="B17" s="106"/>
      <c r="C17" s="112" t="s">
        <v>86</v>
      </c>
      <c r="D17" s="108"/>
      <c r="E17" s="61">
        <v>37491089.670000002</v>
      </c>
      <c r="F17" s="109"/>
      <c r="G17" s="109"/>
    </row>
    <row r="18" spans="1:7" s="111" customFormat="1" ht="15" customHeight="1" x14ac:dyDescent="0.3">
      <c r="A18" s="98"/>
      <c r="B18" s="106"/>
      <c r="C18" s="112" t="s">
        <v>87</v>
      </c>
      <c r="D18" s="108"/>
      <c r="E18" s="61">
        <v>962923.07</v>
      </c>
      <c r="F18" s="109"/>
      <c r="G18" s="109"/>
    </row>
    <row r="19" spans="1:7" s="111" customFormat="1" ht="15.75" customHeight="1" x14ac:dyDescent="0.3">
      <c r="A19" s="98"/>
      <c r="B19" s="106"/>
      <c r="C19" s="112" t="s">
        <v>88</v>
      </c>
      <c r="D19" s="108"/>
      <c r="E19" s="61">
        <v>4150.29</v>
      </c>
      <c r="F19" s="109"/>
      <c r="G19" s="109"/>
    </row>
    <row r="20" spans="1:7" s="111" customFormat="1" ht="15" customHeight="1" x14ac:dyDescent="0.3">
      <c r="A20" s="98"/>
      <c r="B20" s="106"/>
      <c r="C20" s="112" t="s">
        <v>89</v>
      </c>
      <c r="D20" s="108"/>
      <c r="E20" s="61">
        <v>54725.18</v>
      </c>
      <c r="F20" s="109"/>
      <c r="G20" s="109"/>
    </row>
    <row r="21" spans="1:7" s="111" customFormat="1" ht="17.25" x14ac:dyDescent="0.3">
      <c r="A21" s="98"/>
      <c r="B21" s="106"/>
      <c r="C21" s="112" t="s">
        <v>90</v>
      </c>
      <c r="D21" s="108"/>
      <c r="E21" s="114">
        <v>278306.28999999998</v>
      </c>
      <c r="F21" s="109"/>
      <c r="G21" s="109"/>
    </row>
    <row r="22" spans="1:7" s="111" customFormat="1" x14ac:dyDescent="0.25">
      <c r="A22" s="98"/>
      <c r="B22" s="106"/>
      <c r="C22" s="107"/>
      <c r="D22" s="108"/>
      <c r="E22" s="109"/>
      <c r="F22" s="110"/>
      <c r="G22" s="109"/>
    </row>
    <row r="23" spans="1:7" s="111" customFormat="1" ht="17.25" x14ac:dyDescent="0.3">
      <c r="A23" s="98"/>
      <c r="B23" s="106" t="s">
        <v>91</v>
      </c>
      <c r="C23" s="107"/>
      <c r="D23" s="108"/>
      <c r="E23" s="61"/>
      <c r="F23" s="115">
        <v>67404.14</v>
      </c>
      <c r="G23" s="109"/>
    </row>
    <row r="24" spans="1:7" s="111" customFormat="1" ht="17.25" x14ac:dyDescent="0.3">
      <c r="A24" s="98"/>
      <c r="B24" s="106"/>
      <c r="C24" s="107"/>
      <c r="D24" s="108"/>
      <c r="E24" s="61"/>
      <c r="F24" s="109"/>
      <c r="G24" s="109"/>
    </row>
    <row r="25" spans="1:7" s="111" customFormat="1" x14ac:dyDescent="0.25">
      <c r="A25" s="98"/>
      <c r="B25" s="106"/>
      <c r="C25" s="107"/>
      <c r="D25" s="108"/>
      <c r="E25" s="109"/>
      <c r="F25" s="110"/>
      <c r="G25" s="109"/>
    </row>
    <row r="26" spans="1:7" s="111" customFormat="1" x14ac:dyDescent="0.25">
      <c r="A26" s="98"/>
      <c r="B26" s="106"/>
      <c r="C26" s="107"/>
      <c r="D26" s="108"/>
      <c r="E26" s="109"/>
      <c r="F26" s="110"/>
      <c r="G26" s="109"/>
    </row>
    <row r="27" spans="1:7" ht="17.25" x14ac:dyDescent="0.3">
      <c r="A27" s="100" t="s">
        <v>92</v>
      </c>
      <c r="B27" s="101"/>
      <c r="C27" s="102"/>
      <c r="D27" s="103"/>
      <c r="E27" s="104"/>
      <c r="F27" s="105"/>
      <c r="G27" s="116">
        <f>SUM(F28:F46)</f>
        <v>78335273.840000004</v>
      </c>
    </row>
    <row r="28" spans="1:7" s="111" customFormat="1" x14ac:dyDescent="0.25">
      <c r="A28" s="98"/>
      <c r="B28" s="106" t="s">
        <v>79</v>
      </c>
      <c r="C28" s="107"/>
      <c r="D28" s="108"/>
      <c r="E28" s="109"/>
      <c r="F28" s="110">
        <f>SUM(E29:E33)</f>
        <v>12147838.190000001</v>
      </c>
      <c r="G28" s="109"/>
    </row>
    <row r="29" spans="1:7" ht="17.25" x14ac:dyDescent="0.3">
      <c r="A29" s="93"/>
      <c r="B29" s="101"/>
      <c r="C29" s="112" t="s">
        <v>93</v>
      </c>
      <c r="D29" s="97"/>
      <c r="E29" s="61">
        <v>1230726.3</v>
      </c>
      <c r="F29" s="113"/>
      <c r="G29" s="61"/>
    </row>
    <row r="30" spans="1:7" ht="17.25" x14ac:dyDescent="0.3">
      <c r="A30" s="93"/>
      <c r="B30" s="101"/>
      <c r="C30" s="112" t="s">
        <v>94</v>
      </c>
      <c r="D30" s="97"/>
      <c r="E30" s="61">
        <v>7516763.9199999999</v>
      </c>
      <c r="F30" s="113"/>
      <c r="G30" s="61"/>
    </row>
    <row r="31" spans="1:7" ht="17.25" x14ac:dyDescent="0.3">
      <c r="A31" s="93"/>
      <c r="B31" s="101"/>
      <c r="C31" s="112" t="s">
        <v>95</v>
      </c>
      <c r="D31" s="97"/>
      <c r="E31" s="61">
        <v>811559.05</v>
      </c>
      <c r="F31" s="113"/>
      <c r="G31" s="61"/>
    </row>
    <row r="32" spans="1:7" ht="16.5" customHeight="1" x14ac:dyDescent="0.3">
      <c r="A32" s="93"/>
      <c r="B32" s="101"/>
      <c r="C32" s="112" t="s">
        <v>96</v>
      </c>
      <c r="D32" s="97"/>
      <c r="E32" s="61">
        <v>637.84</v>
      </c>
      <c r="F32" s="113"/>
      <c r="G32" s="61"/>
    </row>
    <row r="33" spans="1:9" ht="17.25" x14ac:dyDescent="0.3">
      <c r="A33" s="93"/>
      <c r="B33" s="101"/>
      <c r="C33" s="112" t="s">
        <v>97</v>
      </c>
      <c r="D33" s="97"/>
      <c r="E33" s="114">
        <v>2588151.08</v>
      </c>
      <c r="F33" s="113"/>
      <c r="G33" s="61"/>
    </row>
    <row r="34" spans="1:9" ht="17.25" x14ac:dyDescent="0.3">
      <c r="A34" s="93"/>
      <c r="B34" s="101"/>
      <c r="C34" s="96"/>
      <c r="D34" s="97"/>
      <c r="E34" s="61"/>
      <c r="F34" s="113"/>
      <c r="G34" s="61"/>
    </row>
    <row r="35" spans="1:9" s="111" customFormat="1" x14ac:dyDescent="0.25">
      <c r="A35" s="98"/>
      <c r="B35" s="106" t="s">
        <v>98</v>
      </c>
      <c r="C35" s="107"/>
      <c r="D35" s="108"/>
      <c r="E35" s="109"/>
      <c r="F35" s="109">
        <f>+D54</f>
        <v>28277079.580000002</v>
      </c>
      <c r="G35" s="109"/>
    </row>
    <row r="36" spans="1:9" s="111" customFormat="1" x14ac:dyDescent="0.25">
      <c r="A36" s="98"/>
      <c r="B36" s="106"/>
      <c r="C36" s="107"/>
      <c r="D36" s="108"/>
      <c r="E36" s="109"/>
      <c r="F36" s="109"/>
      <c r="G36" s="109"/>
    </row>
    <row r="37" spans="1:9" s="111" customFormat="1" x14ac:dyDescent="0.25">
      <c r="A37" s="98"/>
      <c r="B37" s="106" t="s">
        <v>99</v>
      </c>
      <c r="C37" s="107"/>
      <c r="D37" s="108"/>
      <c r="E37" s="109"/>
      <c r="F37" s="110">
        <f>SUM(E38:E42)</f>
        <v>22938421.229999997</v>
      </c>
      <c r="G37" s="109"/>
    </row>
    <row r="38" spans="1:9" ht="17.25" x14ac:dyDescent="0.3">
      <c r="A38" s="93"/>
      <c r="B38" s="101"/>
      <c r="C38" s="112" t="s">
        <v>100</v>
      </c>
      <c r="D38" s="97"/>
      <c r="E38" s="61">
        <v>12121439.9</v>
      </c>
      <c r="F38" s="113"/>
      <c r="G38" s="61"/>
    </row>
    <row r="39" spans="1:9" ht="17.25" x14ac:dyDescent="0.3">
      <c r="A39" s="93"/>
      <c r="B39" s="101"/>
      <c r="C39" s="112" t="s">
        <v>101</v>
      </c>
      <c r="D39" s="97"/>
      <c r="E39" s="61">
        <v>55590.6</v>
      </c>
      <c r="F39" s="113"/>
      <c r="G39" s="61"/>
    </row>
    <row r="40" spans="1:9" ht="18.75" customHeight="1" x14ac:dyDescent="0.3">
      <c r="A40" s="93"/>
      <c r="B40" s="101"/>
      <c r="C40" s="112" t="s">
        <v>102</v>
      </c>
      <c r="D40" s="97"/>
      <c r="E40" s="61">
        <v>14356.329999999958</v>
      </c>
      <c r="F40" s="113"/>
      <c r="G40" s="61"/>
    </row>
    <row r="41" spans="1:9" ht="17.25" x14ac:dyDescent="0.3">
      <c r="A41" s="93"/>
      <c r="B41" s="101"/>
      <c r="C41" s="112" t="s">
        <v>103</v>
      </c>
      <c r="D41" s="97"/>
      <c r="E41" s="61">
        <v>3131853.87</v>
      </c>
      <c r="F41" s="113"/>
      <c r="G41" s="61"/>
    </row>
    <row r="42" spans="1:9" ht="17.25" x14ac:dyDescent="0.3">
      <c r="A42" s="93"/>
      <c r="B42" s="101"/>
      <c r="C42" s="112" t="s">
        <v>104</v>
      </c>
      <c r="D42" s="97"/>
      <c r="E42" s="114">
        <v>7615180.5299999993</v>
      </c>
      <c r="F42" s="113"/>
      <c r="G42" s="61"/>
    </row>
    <row r="43" spans="1:9" ht="17.25" x14ac:dyDescent="0.3">
      <c r="A43" s="93"/>
      <c r="B43" s="101"/>
      <c r="C43" s="96"/>
      <c r="D43" s="97"/>
      <c r="E43" s="61"/>
      <c r="F43" s="113"/>
      <c r="G43" s="61"/>
    </row>
    <row r="44" spans="1:9" s="111" customFormat="1" x14ac:dyDescent="0.25">
      <c r="A44" s="98"/>
      <c r="B44" s="106" t="s">
        <v>105</v>
      </c>
      <c r="C44" s="107"/>
      <c r="D44" s="108"/>
      <c r="E44" s="109"/>
      <c r="F44" s="109">
        <v>14940954.279999999</v>
      </c>
      <c r="G44" s="109"/>
    </row>
    <row r="45" spans="1:9" s="111" customFormat="1" ht="17.25" x14ac:dyDescent="0.3">
      <c r="A45" s="98"/>
      <c r="B45" s="106"/>
      <c r="C45" s="107"/>
      <c r="D45" s="108"/>
      <c r="E45" s="109"/>
      <c r="F45" s="61"/>
      <c r="G45" s="109"/>
    </row>
    <row r="46" spans="1:9" s="111" customFormat="1" x14ac:dyDescent="0.25">
      <c r="A46" s="98"/>
      <c r="B46" s="106" t="s">
        <v>106</v>
      </c>
      <c r="C46" s="107"/>
      <c r="D46" s="108"/>
      <c r="E46" s="109"/>
      <c r="F46" s="115">
        <v>30980.560000000001</v>
      </c>
      <c r="G46" s="109"/>
      <c r="I46" s="117"/>
    </row>
    <row r="47" spans="1:9" s="111" customFormat="1" x14ac:dyDescent="0.25">
      <c r="A47" s="98"/>
      <c r="B47" s="106"/>
      <c r="C47" s="107"/>
      <c r="D47" s="108"/>
      <c r="E47" s="109"/>
      <c r="F47" s="110"/>
      <c r="G47" s="109"/>
    </row>
    <row r="48" spans="1:9" ht="18" thickBot="1" x14ac:dyDescent="0.35">
      <c r="A48" s="100" t="s">
        <v>107</v>
      </c>
      <c r="B48" s="101"/>
      <c r="C48" s="102"/>
      <c r="D48" s="103"/>
      <c r="E48" s="104"/>
      <c r="F48" s="105"/>
      <c r="G48" s="118">
        <f>G7-G27</f>
        <v>31033250.63000001</v>
      </c>
      <c r="H48" s="104"/>
      <c r="I48" s="119"/>
    </row>
    <row r="49" spans="1:7" ht="18" thickTop="1" x14ac:dyDescent="0.3">
      <c r="A49" s="93"/>
      <c r="B49" s="101"/>
      <c r="C49" s="96"/>
      <c r="D49" s="97"/>
      <c r="E49" s="98"/>
      <c r="F49" s="99"/>
      <c r="G49" s="104"/>
    </row>
    <row r="50" spans="1:7" ht="17.25" x14ac:dyDescent="0.3">
      <c r="A50" s="93"/>
      <c r="B50" s="101"/>
      <c r="C50" s="96"/>
      <c r="D50" s="97"/>
      <c r="E50" s="98"/>
      <c r="F50" s="99"/>
      <c r="G50" s="104"/>
    </row>
    <row r="51" spans="1:7" ht="17.25" x14ac:dyDescent="0.3">
      <c r="A51" s="93"/>
      <c r="B51" s="101"/>
      <c r="C51" s="120" t="s">
        <v>108</v>
      </c>
      <c r="D51" s="61">
        <v>14368405.770000001</v>
      </c>
      <c r="E51" s="61"/>
      <c r="F51" s="99"/>
      <c r="G51" s="121"/>
    </row>
    <row r="52" spans="1:7" ht="17.25" x14ac:dyDescent="0.3">
      <c r="A52" s="93"/>
      <c r="B52" s="101"/>
      <c r="C52" s="120" t="s">
        <v>109</v>
      </c>
      <c r="D52" s="61">
        <v>7600000</v>
      </c>
      <c r="E52" s="98"/>
      <c r="F52" s="99"/>
      <c r="G52" s="61"/>
    </row>
    <row r="53" spans="1:7" ht="17.25" x14ac:dyDescent="0.3">
      <c r="A53" s="93"/>
      <c r="B53" s="101"/>
      <c r="C53" s="120" t="s">
        <v>110</v>
      </c>
      <c r="D53" s="114">
        <v>6308673.8099999996</v>
      </c>
      <c r="E53" s="98"/>
      <c r="F53" s="99"/>
      <c r="G53" s="61"/>
    </row>
    <row r="54" spans="1:7" ht="17.25" x14ac:dyDescent="0.3">
      <c r="A54" s="93"/>
      <c r="B54" s="101"/>
      <c r="C54" s="96"/>
      <c r="D54" s="109">
        <f>SUM(D51:D53)</f>
        <v>28277079.580000002</v>
      </c>
      <c r="E54" s="98"/>
      <c r="F54" s="99"/>
      <c r="G54" s="93"/>
    </row>
    <row r="63" spans="1:7" ht="15" x14ac:dyDescent="0.2">
      <c r="C63" s="123" t="s">
        <v>71</v>
      </c>
      <c r="D63" s="123"/>
      <c r="E63" s="124"/>
      <c r="F63" s="125" t="s">
        <v>72</v>
      </c>
    </row>
    <row r="64" spans="1:7" ht="15" x14ac:dyDescent="0.2">
      <c r="C64" s="123" t="s">
        <v>73</v>
      </c>
      <c r="D64" s="123"/>
      <c r="E64" s="124"/>
      <c r="F64" s="125" t="s">
        <v>74</v>
      </c>
    </row>
  </sheetData>
  <mergeCells count="6">
    <mergeCell ref="A1:G1"/>
    <mergeCell ref="A2:G2"/>
    <mergeCell ref="A3:G3"/>
    <mergeCell ref="A4:G4"/>
    <mergeCell ref="C63:D63"/>
    <mergeCell ref="C64:D64"/>
  </mergeCells>
  <pageMargins left="0.7" right="0.7" top="0.75" bottom="0.75" header="0.3" footer="0.3"/>
  <pageSetup scale="5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EEFF</vt:lpstr>
      <vt:lpstr>EERR</vt:lpstr>
      <vt:lpstr>EERR!Área_de_impresión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Antonio Henriquez Rivera</dc:creator>
  <cp:lastModifiedBy>Mauricio Antonio Henriquez Rivera</cp:lastModifiedBy>
  <dcterms:created xsi:type="dcterms:W3CDTF">2019-12-11T20:06:06Z</dcterms:created>
  <dcterms:modified xsi:type="dcterms:W3CDTF">2019-12-11T20:11:56Z</dcterms:modified>
</cp:coreProperties>
</file>