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Balance General" sheetId="1" r:id="rId1"/>
    <sheet name="Estado de Resultados" sheetId="2" r:id="rId2"/>
    <sheet name="Op Bursatiles" sheetId="3" r:id="rId3"/>
  </sheet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6" i="3" l="1"/>
  <c r="E16" i="3"/>
  <c r="E30" i="2"/>
  <c r="C30" i="2"/>
  <c r="E26" i="2"/>
  <c r="C26" i="2"/>
  <c r="E22" i="2"/>
  <c r="C22" i="2"/>
  <c r="E17" i="2"/>
  <c r="C17" i="2"/>
  <c r="E13" i="2"/>
  <c r="E24" i="2" s="1"/>
  <c r="E29" i="2" s="1"/>
  <c r="E34" i="2" s="1"/>
  <c r="C13" i="2"/>
  <c r="C24" i="2" s="1"/>
  <c r="C29" i="2" s="1"/>
  <c r="C34" i="2" s="1"/>
  <c r="C43" i="1"/>
  <c r="E41" i="1" s="1"/>
  <c r="E39" i="1"/>
  <c r="E37" i="1"/>
  <c r="E32" i="1"/>
  <c r="E28" i="1"/>
  <c r="E34" i="1" s="1"/>
  <c r="E21" i="1"/>
  <c r="E14" i="1"/>
  <c r="E25" i="1" s="1"/>
  <c r="C40" i="2" l="1"/>
  <c r="C37" i="2"/>
  <c r="E40" i="2"/>
  <c r="E37" i="2"/>
  <c r="E46" i="1"/>
  <c r="E44" i="1"/>
</calcChain>
</file>

<file path=xl/sharedStrings.xml><?xml version="1.0" encoding="utf-8"?>
<sst xmlns="http://schemas.openxmlformats.org/spreadsheetml/2006/main" count="144" uniqueCount="89">
  <si>
    <t xml:space="preserve">                                                                SCOTIA INVERSIONES, S.A. DE C.V.</t>
  </si>
  <si>
    <t xml:space="preserve">                           (COMPAÑÍA SALVADOREÑA, SUBSIDIARIA DE SCOTIABANK EL SALVADOR, S.A.)</t>
  </si>
  <si>
    <t xml:space="preserve">                                                 BALANCE GENERAL AL 31 DE OCTUBRE DEL 2019</t>
  </si>
  <si>
    <t xml:space="preserve">                                                                   (DOLARES ESTADOUNIDENSES)</t>
  </si>
  <si>
    <t>ACTIVO</t>
  </si>
  <si>
    <t>Actual</t>
  </si>
  <si>
    <t>CIRCULANTE</t>
  </si>
  <si>
    <t>$</t>
  </si>
  <si>
    <t xml:space="preserve">BANCOS Y OTRAS INSTITUCIONES FINANCIERAS </t>
  </si>
  <si>
    <t xml:space="preserve">CUENTAS Y DOCUMENTOS POR COBRAR </t>
  </si>
  <si>
    <t>CUENTAS Y DOCUMENTOS POR COBRAR RELACION</t>
  </si>
  <si>
    <t>RENDIMIENTOS POR COBRAR</t>
  </si>
  <si>
    <t>IMPUESTOS</t>
  </si>
  <si>
    <t>GASTOS PAGADOS POR ANTICIPADO</t>
  </si>
  <si>
    <t>ACTIVOS A LARGO PLAZO</t>
  </si>
  <si>
    <t xml:space="preserve"> </t>
  </si>
  <si>
    <t>MUEBLES</t>
  </si>
  <si>
    <t>INVERSIONES FINANCIERAS A LARGO PLAZO</t>
  </si>
  <si>
    <t>ACTIVOS INTANGIBLES</t>
  </si>
  <si>
    <t>TOTAL ACTIVO</t>
  </si>
  <si>
    <t>PASIVO</t>
  </si>
  <si>
    <t xml:space="preserve">OBLIGACIONES POR OPERACIONES BURSATILES </t>
  </si>
  <si>
    <t>CUENTAS POR PAGAR</t>
  </si>
  <si>
    <t>CUENTAS POR PAGAR RELACIONADAS</t>
  </si>
  <si>
    <t>OTROS PASIVOS Y PROVISIONES</t>
  </si>
  <si>
    <t>ESTIMACION PARA OBLIGACIONES LABORALES</t>
  </si>
  <si>
    <t>TOTAL PASIVO</t>
  </si>
  <si>
    <t>PATRIMONIO</t>
  </si>
  <si>
    <t xml:space="preserve">CAPITAL </t>
  </si>
  <si>
    <t>CAPITAL SOCIAL</t>
  </si>
  <si>
    <t>RESERVAS DE CAPITAL</t>
  </si>
  <si>
    <t>RESULTADOS</t>
  </si>
  <si>
    <t>RESULTADOS ACUMULADOS DE EJERCICIOS ANTERIORES</t>
  </si>
  <si>
    <t>RESULTADOS DEL PRESENTE EJERCICIO</t>
  </si>
  <si>
    <t>TOTAL PATRIMONIO</t>
  </si>
  <si>
    <t>TOTAL PASIVO Y PATRIMONIO</t>
  </si>
  <si>
    <t xml:space="preserve">                               GLADYS ESTHELA FIGUEROA                                                          JULIA LORENA NAVARRO DE SANCHEZ</t>
  </si>
  <si>
    <t xml:space="preserve">                                  DIRECTORA DE FINANZAS                                                                                       CONTADOR </t>
  </si>
  <si>
    <t xml:space="preserve">                          (COMPAÑÍA SALVADOREÑA, SUBSIDIARIA DE SCOTIABANK EL SALVADOR, S.A.)</t>
  </si>
  <si>
    <t xml:space="preserve">                                                                        ESTADO DE RESULTADOS</t>
  </si>
  <si>
    <t xml:space="preserve">                                            PERIODO DEL 01 DE ENERO AL 31 DE OCTUBRE DE 2019</t>
  </si>
  <si>
    <t>INGRESOS</t>
  </si>
  <si>
    <t>OCTUBRE</t>
  </si>
  <si>
    <t>ACUMULADO</t>
  </si>
  <si>
    <t>INGRESOS DE OPERACIÓN</t>
  </si>
  <si>
    <t>INGRESOS POR SERVICIOS BURSATILES E INVERSIONES</t>
  </si>
  <si>
    <t>INGRESOS DIVERSOS</t>
  </si>
  <si>
    <t>EGRESOS</t>
  </si>
  <si>
    <t>GASTOS DE OPERACIÓN</t>
  </si>
  <si>
    <t>GASTOS DE OPERACIÓN DE SERVICIOS BURSATILES</t>
  </si>
  <si>
    <t xml:space="preserve">GASTOS GENERALES DE ADMINISTRACION Y DE </t>
  </si>
  <si>
    <t>PERSONAL DE OPERACIONES BURSATILES</t>
  </si>
  <si>
    <t>DEPRECIACION Y DESVALORIZACION DE ACTIVO</t>
  </si>
  <si>
    <t>FIJO Y AMORTIZACIONES</t>
  </si>
  <si>
    <t xml:space="preserve">GASTOS POR DEPRECIACION AMORTIZACION Y DETERIORO  </t>
  </si>
  <si>
    <t>RESULTADOS DE OPERACIÓN</t>
  </si>
  <si>
    <t>MAS</t>
  </si>
  <si>
    <t>INGRESOS FINANCIEROS</t>
  </si>
  <si>
    <t>INGRESOS POR INVERSIONES FINANCIERAS</t>
  </si>
  <si>
    <t>OTROS INGRESOS FINANCIEROS</t>
  </si>
  <si>
    <t>UTILIDAD (PERDIDA) ANTES DE INTERESES E IMPUESTOS</t>
  </si>
  <si>
    <t>GASTOS FINANCIEROS</t>
  </si>
  <si>
    <t>GASTOS POR CUENTAS Y DOCUMENTOS POR PAGAR</t>
  </si>
  <si>
    <t>OTROS GASTOS FINANCIEROS</t>
  </si>
  <si>
    <t>PROVISIONES PARA INCOBRABILIDAD Y DESVALORIZACION DE INVERS</t>
  </si>
  <si>
    <t>UTILIDAD DESPUES DE INTERESES Y ANTES DE IMPUESTOS</t>
  </si>
  <si>
    <t>RESERVA LEGAL</t>
  </si>
  <si>
    <t>IMPUESTO SOBRE LA RENTA</t>
  </si>
  <si>
    <t>UTILIDAD ORDINARIA DESPUES DE IMPUESTOS</t>
  </si>
  <si>
    <t>INGRESOS EXTRAORDINARIOS</t>
  </si>
  <si>
    <t>GASTOS EXTRAORDINARIOS</t>
  </si>
  <si>
    <t>UTILIDAD (PERDIDA) NETA</t>
  </si>
  <si>
    <t xml:space="preserve">                                                               SCOTIA INVERSIONES, S.A. DE C.V.</t>
  </si>
  <si>
    <t xml:space="preserve">                        (COMPAÑÍA SALVADOREÑA, SUBSIDIARIA DE SCOTIABANK EL SALVADOR, S.A.)</t>
  </si>
  <si>
    <t xml:space="preserve">                               ESTADO DE OPERACIONES BURSATILES AL 31 DE OCTUBRE DEL 2019</t>
  </si>
  <si>
    <t xml:space="preserve">                                                                  (DOLARES ESTADOUNIDENSES)</t>
  </si>
  <si>
    <t>OPERACIONES DE SERVICIOS BURSATILES Y ADMINISTRACION DE CARTERA</t>
  </si>
  <si>
    <t>CUENTAS DEUDORAS POR EFECTIVO Y DERECHOS POR</t>
  </si>
  <si>
    <t>SERVICIOS DE OPERACIONES BURSATILES</t>
  </si>
  <si>
    <t xml:space="preserve">BANCOS </t>
  </si>
  <si>
    <t>VALORES RECIBIDOS PARA CUSTODIA Y COBRO</t>
  </si>
  <si>
    <t>TOTAL DE CUENTAS DEUDORAS POR SERVICIOS BURSATILES</t>
  </si>
  <si>
    <t>CUENTAS ACREDORAS POR OBLIGACIONES POR SERVICIO DE OPERACIONES BURSATILES</t>
  </si>
  <si>
    <t>OBLIGACIONES POR FONDOS RECIBIDOS DE CLIENTES POR</t>
  </si>
  <si>
    <t>OPERACIONES BURSATILES</t>
  </si>
  <si>
    <t>OBLIGACIONES POR FONDOS RECIBIDOS DE CLIENTES</t>
  </si>
  <si>
    <t>CONTROL DE VALORES RECIBIDOS PARA CUSTODIA</t>
  </si>
  <si>
    <t>TOTAL DE CUENTAS ACREEDORAS POR SERVICIOS BURSATILES</t>
  </si>
  <si>
    <t xml:space="preserve">                               GLADYS ESTHELA FIGUEROA                                                         JULIA LORENA NAVARRO DE SANCHEZ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</si>
</sst>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(* #,##0.00_);_(* \(#,##0.00\);_(* &quot;-&quot;??_);_(@_)"/>
    <numFmt numFmtId="165" formatCode="#,##0.00_);\-#,##0.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6">
    <xf numFmtId="0" fontId="0" fillId="0" borderId="0" xfId="0"/>
    <xf numFmtId="0" fontId="0" fillId="2" borderId="0" xfId="0" applyFill="1"/>
    <xf numFmtId="0" fontId="2" fillId="2" borderId="0" xfId="0" applyFont="1" applyFill="1"/>
    <xf numFmtId="0" fontId="2" fillId="2" borderId="1" xfId="0" applyFont="1" applyFill="1" applyBorder="1"/>
    <xf numFmtId="0" fontId="0" fillId="2" borderId="1" xfId="0" applyFill="1" applyBorder="1"/>
    <xf numFmtId="0" fontId="2" fillId="2" borderId="1" xfId="0" applyFont="1" applyFill="1" applyBorder="1" applyAlignment="1">
      <alignment horizontal="center"/>
    </xf>
    <xf numFmtId="0" fontId="0" fillId="2" borderId="0" xfId="0" applyFill="1" applyAlignment="1">
      <alignment horizontal="left"/>
    </xf>
    <xf numFmtId="43" fontId="0" fillId="2" borderId="0" xfId="1" applyFont="1" applyFill="1"/>
    <xf numFmtId="4" fontId="3" fillId="2" borderId="0" xfId="1" applyNumberFormat="1" applyFont="1" applyFill="1"/>
    <xf numFmtId="164" fontId="0" fillId="2" borderId="0" xfId="0" applyNumberFormat="1" applyFill="1"/>
    <xf numFmtId="0" fontId="2" fillId="2" borderId="2" xfId="0" applyFont="1" applyFill="1" applyBorder="1"/>
    <xf numFmtId="0" fontId="0" fillId="2" borderId="2" xfId="0" applyFill="1" applyBorder="1"/>
    <xf numFmtId="164" fontId="0" fillId="2" borderId="2" xfId="0" applyNumberFormat="1" applyFill="1" applyBorder="1"/>
    <xf numFmtId="164" fontId="0" fillId="2" borderId="2" xfId="0" applyNumberFormat="1" applyFill="1" applyBorder="1" applyAlignment="1">
      <alignment horizontal="left"/>
    </xf>
    <xf numFmtId="164" fontId="2" fillId="2" borderId="2" xfId="0" applyNumberFormat="1" applyFont="1" applyFill="1" applyBorder="1"/>
    <xf numFmtId="164" fontId="0" fillId="2" borderId="1" xfId="0" applyNumberFormat="1" applyFill="1" applyBorder="1"/>
    <xf numFmtId="164" fontId="0" fillId="2" borderId="0" xfId="0" applyNumberFormat="1" applyFill="1" applyAlignment="1">
      <alignment horizontal="left"/>
    </xf>
    <xf numFmtId="164" fontId="0" fillId="2" borderId="2" xfId="0" applyNumberFormat="1" applyFill="1" applyBorder="1" applyAlignment="1"/>
    <xf numFmtId="164" fontId="2" fillId="2" borderId="0" xfId="0" applyNumberFormat="1" applyFont="1" applyFill="1"/>
    <xf numFmtId="0" fontId="3" fillId="2" borderId="0" xfId="0" applyFont="1" applyFill="1"/>
    <xf numFmtId="164" fontId="3" fillId="2" borderId="0" xfId="0" applyNumberFormat="1" applyFont="1" applyFill="1"/>
    <xf numFmtId="0" fontId="4" fillId="2" borderId="0" xfId="0" applyFont="1" applyFill="1" applyBorder="1"/>
    <xf numFmtId="164" fontId="4" fillId="2" borderId="0" xfId="0" applyNumberFormat="1" applyFont="1" applyFill="1" applyBorder="1"/>
    <xf numFmtId="0" fontId="2" fillId="2" borderId="0" xfId="0" applyFont="1" applyFill="1" applyBorder="1"/>
    <xf numFmtId="0" fontId="0" fillId="2" borderId="0" xfId="0" applyFill="1" applyBorder="1"/>
    <xf numFmtId="164" fontId="0" fillId="2" borderId="0" xfId="0" applyNumberFormat="1" applyFill="1" applyBorder="1"/>
    <xf numFmtId="164" fontId="2" fillId="2" borderId="0" xfId="0" applyNumberFormat="1" applyFont="1" applyFill="1" applyBorder="1"/>
    <xf numFmtId="164" fontId="2" fillId="2" borderId="1" xfId="0" applyNumberFormat="1" applyFont="1" applyFill="1" applyBorder="1" applyAlignment="1">
      <alignment horizontal="center"/>
    </xf>
    <xf numFmtId="0" fontId="2" fillId="2" borderId="3" xfId="0" applyFont="1" applyFill="1" applyBorder="1"/>
    <xf numFmtId="0" fontId="0" fillId="2" borderId="3" xfId="0" applyFill="1" applyBorder="1"/>
    <xf numFmtId="164" fontId="3" fillId="2" borderId="1" xfId="0" applyNumberFormat="1" applyFont="1" applyFill="1" applyBorder="1"/>
    <xf numFmtId="0" fontId="3" fillId="2" borderId="1" xfId="0" applyFont="1" applyFill="1" applyBorder="1"/>
    <xf numFmtId="164" fontId="3" fillId="2" borderId="2" xfId="0" applyNumberFormat="1" applyFont="1" applyFill="1" applyBorder="1"/>
    <xf numFmtId="165" fontId="5" fillId="2" borderId="0" xfId="0" applyNumberFormat="1" applyFont="1" applyFill="1" applyAlignment="1">
      <alignment horizontal="right" vertical="center"/>
    </xf>
    <xf numFmtId="0" fontId="3" fillId="2" borderId="2" xfId="0" applyFont="1" applyFill="1" applyBorder="1"/>
    <xf numFmtId="164" fontId="3" fillId="2" borderId="0" xfId="0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1895475</xdr:colOff>
      <xdr:row>2</xdr:row>
      <xdr:rowOff>104775</xdr:rowOff>
    </xdr:from>
    <xdr:to>
      <xdr:col>2</xdr:col>
      <xdr:colOff>152400</xdr:colOff>
      <xdr:row>5</xdr:row>
      <xdr:rowOff>114300</xdr:rowOff>
    </xdr:to>
    <xdr:pic>
      <xdr:nvPicPr>
        <xdr:cNvPr id="2" name="Picture 35" descr="Logo Scotia Inversione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43150" y="428625"/>
          <a:ext cx="2600325" cy="495300"/>
        </a:xfrm>
        <a:prstGeom prst="rect">
          <a:avLst/>
        </a:prstGeom>
        <a:solidFill>
          <a:srgbClr val="FC5802"/>
        </a:solidFill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2129113</xdr:colOff>
      <xdr:row>0</xdr:row>
      <xdr:rowOff>126619</xdr:rowOff>
    </xdr:from>
    <xdr:to>
      <xdr:col>1</xdr:col>
      <xdr:colOff>261662</xdr:colOff>
      <xdr:row>3</xdr:row>
      <xdr:rowOff>35305</xdr:rowOff>
    </xdr:to>
    <xdr:pic>
      <xdr:nvPicPr>
        <xdr:cNvPr id="2" name="Picture 32" descr="Logo Scotia Inversione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29113" y="126619"/>
          <a:ext cx="3495124" cy="480186"/>
        </a:xfrm>
        <a:prstGeom prst="rect">
          <a:avLst/>
        </a:prstGeom>
        <a:solidFill>
          <a:srgbClr val="FC5802"/>
        </a:solidFill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1946925</xdr:colOff>
      <xdr:row>0</xdr:row>
      <xdr:rowOff>166670</xdr:rowOff>
    </xdr:from>
    <xdr:to>
      <xdr:col>0</xdr:col>
      <xdr:colOff>4996799</xdr:colOff>
      <xdr:row>2</xdr:row>
      <xdr:rowOff>52404</xdr:rowOff>
    </xdr:to>
    <xdr:pic>
      <xdr:nvPicPr>
        <xdr:cNvPr id="2" name="Picture 50" descr="Logo Scotia Inversione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46925" y="166670"/>
          <a:ext cx="3049874" cy="266734"/>
        </a:xfrm>
        <a:prstGeom prst="rect">
          <a:avLst/>
        </a:prstGeom>
        <a:solidFill>
          <a:srgbClr val="FC5802"/>
        </a:solidFill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E56"/>
  <sheetViews>
    <sheetView tabSelected="1" zoomScaleNormal="100" workbookViewId="0">
      <selection activeCell="A76" sqref="A76"/>
    </sheetView>
  </sheetViews>
  <sheetFormatPr defaultRowHeight="15" x14ac:dyDescent="0.25"/>
  <cols>
    <col min="1" max="1" width="66.140625" style="1" customWidth="1"/>
    <col min="2" max="2" width="4.140625" style="1" customWidth="1"/>
    <col min="3" max="3" width="12.85546875" style="1" customWidth="1"/>
    <col min="4" max="4" width="3.7109375" style="1" customWidth="1"/>
    <col min="5" max="5" width="13.28515625" style="1" bestFit="1" customWidth="1"/>
    <col min="6" max="16384" width="9.140625" style="1"/>
  </cols>
  <sheetData>
    <row r="5" spans="1:5" x14ac:dyDescent="0.25">
      <c r="A5" s="2"/>
    </row>
    <row r="6" spans="1:5" x14ac:dyDescent="0.25">
      <c r="A6" s="2"/>
    </row>
    <row r="7" spans="1:5" x14ac:dyDescent="0.25">
      <c r="A7" s="2" t="s">
        <v>0</v>
      </c>
    </row>
    <row r="8" spans="1:5" x14ac:dyDescent="0.25">
      <c r="A8" s="2" t="s">
        <v>1</v>
      </c>
    </row>
    <row r="9" spans="1:5" x14ac:dyDescent="0.25">
      <c r="A9" s="2" t="s">
        <v>2</v>
      </c>
    </row>
    <row r="10" spans="1:5" x14ac:dyDescent="0.25">
      <c r="A10" s="2" t="s">
        <v>3</v>
      </c>
    </row>
    <row r="13" spans="1:5" x14ac:dyDescent="0.25">
      <c r="A13" s="3" t="s">
        <v>4</v>
      </c>
      <c r="B13" s="4"/>
      <c r="C13" s="5" t="s">
        <v>5</v>
      </c>
      <c r="D13" s="4"/>
      <c r="E13" s="5"/>
    </row>
    <row r="14" spans="1:5" x14ac:dyDescent="0.25">
      <c r="A14" s="2" t="s">
        <v>6</v>
      </c>
      <c r="D14" s="6" t="s">
        <v>7</v>
      </c>
      <c r="E14" s="7">
        <f>SUM(C15:C20)</f>
        <v>1210611.08</v>
      </c>
    </row>
    <row r="15" spans="1:5" x14ac:dyDescent="0.25">
      <c r="A15" s="1" t="s">
        <v>8</v>
      </c>
      <c r="C15" s="8">
        <v>1189455.5</v>
      </c>
      <c r="D15" s="9"/>
      <c r="E15" s="9"/>
    </row>
    <row r="16" spans="1:5" x14ac:dyDescent="0.25">
      <c r="A16" s="1" t="s">
        <v>9</v>
      </c>
      <c r="C16" s="9">
        <v>0</v>
      </c>
      <c r="D16" s="9"/>
      <c r="E16" s="9"/>
    </row>
    <row r="17" spans="1:5" x14ac:dyDescent="0.25">
      <c r="A17" s="1" t="s">
        <v>10</v>
      </c>
      <c r="C17" s="9">
        <v>0</v>
      </c>
      <c r="D17" s="9"/>
      <c r="E17" s="9"/>
    </row>
    <row r="18" spans="1:5" x14ac:dyDescent="0.25">
      <c r="A18" s="1" t="s">
        <v>11</v>
      </c>
      <c r="C18" s="9">
        <v>0</v>
      </c>
      <c r="D18" s="9"/>
      <c r="E18" s="9"/>
    </row>
    <row r="19" spans="1:5" x14ac:dyDescent="0.25">
      <c r="A19" s="1" t="s">
        <v>12</v>
      </c>
      <c r="C19" s="9">
        <v>19725.98</v>
      </c>
      <c r="D19" s="9"/>
      <c r="E19" s="9"/>
    </row>
    <row r="20" spans="1:5" x14ac:dyDescent="0.25">
      <c r="A20" s="1" t="s">
        <v>13</v>
      </c>
      <c r="C20" s="9">
        <v>1429.6</v>
      </c>
      <c r="D20" s="9"/>
      <c r="E20" s="9"/>
    </row>
    <row r="21" spans="1:5" x14ac:dyDescent="0.25">
      <c r="A21" s="2" t="s">
        <v>14</v>
      </c>
      <c r="C21" s="9" t="s">
        <v>15</v>
      </c>
      <c r="D21" s="9"/>
      <c r="E21" s="9">
        <f>SUM(C22:C24)</f>
        <v>1766.82</v>
      </c>
    </row>
    <row r="22" spans="1:5" x14ac:dyDescent="0.25">
      <c r="A22" s="1" t="s">
        <v>16</v>
      </c>
      <c r="C22" s="9">
        <v>0</v>
      </c>
      <c r="D22" s="9"/>
      <c r="E22" s="9"/>
    </row>
    <row r="23" spans="1:5" x14ac:dyDescent="0.25">
      <c r="A23" s="1" t="s">
        <v>17</v>
      </c>
      <c r="C23" s="9">
        <v>5.03</v>
      </c>
      <c r="D23" s="9"/>
      <c r="E23" s="9"/>
    </row>
    <row r="24" spans="1:5" x14ac:dyDescent="0.25">
      <c r="A24" s="1" t="s">
        <v>18</v>
      </c>
      <c r="C24" s="9">
        <v>1761.79</v>
      </c>
      <c r="D24" s="9"/>
      <c r="E24" s="9"/>
    </row>
    <row r="25" spans="1:5" ht="15.75" thickBot="1" x14ac:dyDescent="0.3">
      <c r="A25" s="10" t="s">
        <v>19</v>
      </c>
      <c r="B25" s="11"/>
      <c r="C25" s="12"/>
      <c r="D25" s="13" t="s">
        <v>7</v>
      </c>
      <c r="E25" s="14">
        <f>SUM(E14:E23)</f>
        <v>1212377.9000000001</v>
      </c>
    </row>
    <row r="26" spans="1:5" ht="15.75" thickTop="1" x14ac:dyDescent="0.25">
      <c r="C26" s="9"/>
      <c r="D26" s="9"/>
      <c r="E26" s="9"/>
    </row>
    <row r="27" spans="1:5" x14ac:dyDescent="0.25">
      <c r="A27" s="3" t="s">
        <v>20</v>
      </c>
      <c r="B27" s="4"/>
      <c r="C27" s="15"/>
      <c r="D27" s="15"/>
      <c r="E27" s="15"/>
    </row>
    <row r="28" spans="1:5" x14ac:dyDescent="0.25">
      <c r="A28" s="2" t="s">
        <v>6</v>
      </c>
      <c r="C28" s="9"/>
      <c r="D28" s="16" t="s">
        <v>7</v>
      </c>
      <c r="E28" s="9">
        <f>SUM(C29:C31)</f>
        <v>11109.87</v>
      </c>
    </row>
    <row r="29" spans="1:5" x14ac:dyDescent="0.25">
      <c r="A29" s="1" t="s">
        <v>21</v>
      </c>
      <c r="B29" s="1" t="s">
        <v>7</v>
      </c>
      <c r="C29" s="9">
        <v>7045.88</v>
      </c>
      <c r="D29" s="9"/>
      <c r="E29" s="9"/>
    </row>
    <row r="30" spans="1:5" x14ac:dyDescent="0.25">
      <c r="A30" s="1" t="s">
        <v>22</v>
      </c>
      <c r="C30" s="9">
        <v>3985.47</v>
      </c>
      <c r="D30" s="9"/>
      <c r="E30" s="9"/>
    </row>
    <row r="31" spans="1:5" x14ac:dyDescent="0.25">
      <c r="A31" s="1" t="s">
        <v>23</v>
      </c>
      <c r="B31" s="1" t="s">
        <v>15</v>
      </c>
      <c r="C31" s="9">
        <v>78.52</v>
      </c>
      <c r="D31" s="9"/>
      <c r="E31" s="9"/>
    </row>
    <row r="32" spans="1:5" x14ac:dyDescent="0.25">
      <c r="A32" s="2" t="s">
        <v>24</v>
      </c>
      <c r="C32" s="9"/>
      <c r="D32" s="9"/>
      <c r="E32" s="9">
        <f>SUM(C33)</f>
        <v>0</v>
      </c>
    </row>
    <row r="33" spans="1:5" x14ac:dyDescent="0.25">
      <c r="A33" s="1" t="s">
        <v>25</v>
      </c>
      <c r="C33" s="9">
        <v>0</v>
      </c>
      <c r="D33" s="9"/>
      <c r="E33" s="9"/>
    </row>
    <row r="34" spans="1:5" ht="15.75" thickBot="1" x14ac:dyDescent="0.3">
      <c r="A34" s="10" t="s">
        <v>26</v>
      </c>
      <c r="B34" s="11"/>
      <c r="C34" s="12"/>
      <c r="D34" s="17" t="s">
        <v>7</v>
      </c>
      <c r="E34" s="14">
        <f>SUM(E28:E33)</f>
        <v>11109.87</v>
      </c>
    </row>
    <row r="35" spans="1:5" ht="15.75" thickTop="1" x14ac:dyDescent="0.25">
      <c r="C35" s="9"/>
      <c r="D35" s="9"/>
      <c r="E35" s="9"/>
    </row>
    <row r="36" spans="1:5" x14ac:dyDescent="0.25">
      <c r="A36" s="3" t="s">
        <v>27</v>
      </c>
      <c r="B36" s="4"/>
      <c r="C36" s="15"/>
      <c r="D36" s="15"/>
      <c r="E36" s="15"/>
    </row>
    <row r="37" spans="1:5" x14ac:dyDescent="0.25">
      <c r="A37" s="2" t="s">
        <v>28</v>
      </c>
      <c r="C37" s="9"/>
      <c r="D37" s="9" t="s">
        <v>7</v>
      </c>
      <c r="E37" s="9">
        <f>SUM(C38)</f>
        <v>690000</v>
      </c>
    </row>
    <row r="38" spans="1:5" x14ac:dyDescent="0.25">
      <c r="A38" s="1" t="s">
        <v>29</v>
      </c>
      <c r="B38" s="1" t="s">
        <v>7</v>
      </c>
      <c r="C38" s="9">
        <v>690000</v>
      </c>
      <c r="D38" s="9"/>
      <c r="E38" s="9"/>
    </row>
    <row r="39" spans="1:5" x14ac:dyDescent="0.25">
      <c r="A39" s="2" t="s">
        <v>30</v>
      </c>
      <c r="C39" s="9" t="s">
        <v>15</v>
      </c>
      <c r="D39" s="9"/>
      <c r="E39" s="9">
        <f>SUM(C40)</f>
        <v>137924.57</v>
      </c>
    </row>
    <row r="40" spans="1:5" x14ac:dyDescent="0.25">
      <c r="A40" s="1" t="s">
        <v>30</v>
      </c>
      <c r="C40" s="9">
        <v>137924.57</v>
      </c>
      <c r="D40" s="9"/>
      <c r="E40" s="9"/>
    </row>
    <row r="41" spans="1:5" x14ac:dyDescent="0.25">
      <c r="A41" s="2" t="s">
        <v>31</v>
      </c>
      <c r="C41" s="9"/>
      <c r="D41" s="9"/>
      <c r="E41" s="9">
        <f>SUM(C42:C43)</f>
        <v>383002.31</v>
      </c>
    </row>
    <row r="42" spans="1:5" x14ac:dyDescent="0.25">
      <c r="A42" s="1" t="s">
        <v>32</v>
      </c>
      <c r="C42" s="9">
        <v>383002.31</v>
      </c>
      <c r="D42" s="9"/>
      <c r="E42" s="9"/>
    </row>
    <row r="43" spans="1:5" x14ac:dyDescent="0.25">
      <c r="A43" s="4" t="s">
        <v>33</v>
      </c>
      <c r="B43" s="4"/>
      <c r="C43" s="15">
        <f>+E141</f>
        <v>0</v>
      </c>
      <c r="D43" s="15"/>
      <c r="E43" s="15"/>
    </row>
    <row r="44" spans="1:5" x14ac:dyDescent="0.25">
      <c r="A44" s="2" t="s">
        <v>34</v>
      </c>
      <c r="C44" s="9"/>
      <c r="D44" s="16" t="s">
        <v>7</v>
      </c>
      <c r="E44" s="18">
        <f>SUM(E37:E43)</f>
        <v>1210926.8800000001</v>
      </c>
    </row>
    <row r="45" spans="1:5" x14ac:dyDescent="0.25">
      <c r="C45" s="9"/>
      <c r="D45" s="9"/>
      <c r="E45" s="9"/>
    </row>
    <row r="46" spans="1:5" ht="15.75" thickBot="1" x14ac:dyDescent="0.3">
      <c r="A46" s="10" t="s">
        <v>35</v>
      </c>
      <c r="B46" s="11"/>
      <c r="C46" s="12"/>
      <c r="D46" s="13" t="s">
        <v>7</v>
      </c>
      <c r="E46" s="14">
        <f>SUM(E34:E41)</f>
        <v>1222036.75</v>
      </c>
    </row>
    <row r="47" spans="1:5" ht="15.75" thickTop="1" x14ac:dyDescent="0.25">
      <c r="A47" s="19"/>
      <c r="B47" s="19"/>
      <c r="C47" s="20"/>
      <c r="D47" s="20"/>
      <c r="E47" s="20"/>
    </row>
    <row r="48" spans="1:5" x14ac:dyDescent="0.25">
      <c r="A48" s="19"/>
      <c r="B48" s="19"/>
      <c r="C48" s="20"/>
      <c r="D48" s="20"/>
      <c r="E48" s="20"/>
    </row>
    <row r="49" spans="1:5" x14ac:dyDescent="0.25">
      <c r="A49" s="19"/>
      <c r="B49" s="19"/>
      <c r="C49" s="20"/>
      <c r="D49" s="20"/>
      <c r="E49" s="20"/>
    </row>
    <row r="50" spans="1:5" x14ac:dyDescent="0.25">
      <c r="A50" s="21"/>
      <c r="B50" s="21"/>
      <c r="C50" s="22"/>
      <c r="D50" s="22"/>
      <c r="E50" s="22"/>
    </row>
    <row r="51" spans="1:5" x14ac:dyDescent="0.25">
      <c r="A51" s="21"/>
      <c r="B51" s="21"/>
      <c r="C51" s="22"/>
      <c r="D51" s="22"/>
      <c r="E51" s="22"/>
    </row>
    <row r="52" spans="1:5" x14ac:dyDescent="0.25">
      <c r="A52" s="21"/>
      <c r="B52" s="21"/>
      <c r="C52" s="22"/>
      <c r="D52" s="22"/>
      <c r="E52" s="22"/>
    </row>
    <row r="53" spans="1:5" x14ac:dyDescent="0.25">
      <c r="A53" s="21"/>
      <c r="B53" s="21"/>
      <c r="C53" s="22"/>
      <c r="D53" s="22"/>
      <c r="E53" s="22"/>
    </row>
    <row r="54" spans="1:5" x14ac:dyDescent="0.25">
      <c r="A54" s="21"/>
      <c r="B54" s="21"/>
      <c r="C54" s="22"/>
      <c r="D54" s="22"/>
      <c r="E54" s="22"/>
    </row>
    <row r="55" spans="1:5" x14ac:dyDescent="0.25">
      <c r="A55" s="21" t="s">
        <v>36</v>
      </c>
      <c r="B55" s="21"/>
      <c r="C55" s="22"/>
      <c r="D55" s="22"/>
      <c r="E55" s="22"/>
    </row>
    <row r="56" spans="1:5" x14ac:dyDescent="0.25">
      <c r="A56" s="21" t="s">
        <v>37</v>
      </c>
      <c r="B56" s="21"/>
      <c r="C56" s="22"/>
      <c r="D56" s="22"/>
      <c r="E56" s="22"/>
    </row>
  </sheetData>
  <pageMargins left="0.7" right="0.7" top="0.75" bottom="0.75" header="0.3" footer="0.3"/>
  <pageSetup scale="67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0"/>
  <sheetViews>
    <sheetView tabSelected="1" view="pageBreakPreview" zoomScale="60" zoomScaleNormal="100" workbookViewId="0">
      <selection activeCell="A76" sqref="A76"/>
    </sheetView>
  </sheetViews>
  <sheetFormatPr defaultRowHeight="15" x14ac:dyDescent="0.25"/>
  <cols>
    <col min="1" max="1" width="79.28515625" style="1" customWidth="1"/>
    <col min="2" max="2" width="4.140625" style="1" customWidth="1"/>
    <col min="3" max="3" width="14.7109375" style="1" bestFit="1" customWidth="1"/>
    <col min="4" max="4" width="4.140625" style="1" customWidth="1"/>
    <col min="5" max="5" width="19.140625" style="1" bestFit="1" customWidth="1"/>
    <col min="6" max="16384" width="9.140625" style="1"/>
  </cols>
  <sheetData>
    <row r="1" spans="1:5" x14ac:dyDescent="0.25">
      <c r="A1" s="23"/>
      <c r="B1" s="24"/>
      <c r="C1" s="18" t="s">
        <v>15</v>
      </c>
      <c r="D1" s="25"/>
      <c r="E1" s="26"/>
    </row>
    <row r="3" spans="1:5" x14ac:dyDescent="0.25">
      <c r="A3" s="2"/>
    </row>
    <row r="4" spans="1:5" x14ac:dyDescent="0.25">
      <c r="A4" s="2"/>
    </row>
    <row r="5" spans="1:5" x14ac:dyDescent="0.25">
      <c r="A5" s="2" t="s">
        <v>0</v>
      </c>
    </row>
    <row r="6" spans="1:5" x14ac:dyDescent="0.25">
      <c r="A6" s="2" t="s">
        <v>38</v>
      </c>
    </row>
    <row r="7" spans="1:5" x14ac:dyDescent="0.25">
      <c r="A7" s="2" t="s">
        <v>39</v>
      </c>
    </row>
    <row r="8" spans="1:5" x14ac:dyDescent="0.25">
      <c r="A8" s="2" t="s">
        <v>40</v>
      </c>
    </row>
    <row r="9" spans="1:5" x14ac:dyDescent="0.25">
      <c r="A9" s="2" t="s">
        <v>3</v>
      </c>
    </row>
    <row r="10" spans="1:5" x14ac:dyDescent="0.25">
      <c r="A10" s="2"/>
    </row>
    <row r="11" spans="1:5" x14ac:dyDescent="0.25">
      <c r="A11" s="23" t="s">
        <v>15</v>
      </c>
      <c r="B11" s="24"/>
      <c r="C11" s="24"/>
      <c r="D11" s="24"/>
    </row>
    <row r="12" spans="1:5" x14ac:dyDescent="0.25">
      <c r="A12" s="3" t="s">
        <v>41</v>
      </c>
      <c r="B12" s="4"/>
      <c r="C12" s="5" t="s">
        <v>42</v>
      </c>
      <c r="D12" s="5" t="s">
        <v>15</v>
      </c>
      <c r="E12" s="27" t="s">
        <v>43</v>
      </c>
    </row>
    <row r="13" spans="1:5" x14ac:dyDescent="0.25">
      <c r="A13" s="2" t="s">
        <v>44</v>
      </c>
      <c r="B13" s="9" t="s">
        <v>7</v>
      </c>
      <c r="C13" s="18">
        <f>SUM(C14:C15)</f>
        <v>0</v>
      </c>
      <c r="D13" s="9" t="s">
        <v>7</v>
      </c>
      <c r="E13" s="18">
        <f>SUM(E14:E15)</f>
        <v>0</v>
      </c>
    </row>
    <row r="14" spans="1:5" x14ac:dyDescent="0.25">
      <c r="A14" s="1" t="s">
        <v>45</v>
      </c>
      <c r="B14" s="1" t="s">
        <v>15</v>
      </c>
      <c r="C14" s="9">
        <v>0</v>
      </c>
      <c r="D14" s="9"/>
      <c r="E14" s="9">
        <v>0</v>
      </c>
    </row>
    <row r="15" spans="1:5" x14ac:dyDescent="0.25">
      <c r="A15" s="1" t="s">
        <v>46</v>
      </c>
      <c r="C15" s="9">
        <v>0</v>
      </c>
      <c r="D15" s="9"/>
      <c r="E15" s="9">
        <v>0</v>
      </c>
    </row>
    <row r="16" spans="1:5" x14ac:dyDescent="0.25">
      <c r="A16" s="28" t="s">
        <v>47</v>
      </c>
      <c r="B16" s="29"/>
      <c r="C16" s="29"/>
      <c r="D16" s="29" t="s">
        <v>15</v>
      </c>
      <c r="E16" s="29"/>
    </row>
    <row r="17" spans="1:5" x14ac:dyDescent="0.25">
      <c r="A17" s="2" t="s">
        <v>48</v>
      </c>
      <c r="B17" s="9" t="s">
        <v>7</v>
      </c>
      <c r="C17" s="18">
        <f>SUM(C18:C20)</f>
        <v>2426.04</v>
      </c>
      <c r="D17" s="9" t="s">
        <v>7</v>
      </c>
      <c r="E17" s="18">
        <f>SUM(E18:E20)</f>
        <v>25716.38</v>
      </c>
    </row>
    <row r="18" spans="1:5" x14ac:dyDescent="0.25">
      <c r="A18" s="1" t="s">
        <v>49</v>
      </c>
      <c r="B18" s="1" t="s">
        <v>15</v>
      </c>
      <c r="C18" s="9">
        <v>339</v>
      </c>
      <c r="D18" s="9"/>
      <c r="E18" s="9">
        <v>3390</v>
      </c>
    </row>
    <row r="19" spans="1:5" x14ac:dyDescent="0.25">
      <c r="A19" s="1" t="s">
        <v>50</v>
      </c>
      <c r="C19" s="9"/>
      <c r="D19" s="9"/>
      <c r="E19" s="9"/>
    </row>
    <row r="20" spans="1:5" x14ac:dyDescent="0.25">
      <c r="A20" s="1" t="s">
        <v>51</v>
      </c>
      <c r="C20" s="9">
        <v>2087.04</v>
      </c>
      <c r="D20" s="9"/>
      <c r="E20" s="9">
        <v>22326.38</v>
      </c>
    </row>
    <row r="21" spans="1:5" x14ac:dyDescent="0.25">
      <c r="A21" s="23" t="s">
        <v>52</v>
      </c>
      <c r="B21" s="24"/>
      <c r="C21" s="25"/>
      <c r="D21" s="25"/>
      <c r="E21" s="25"/>
    </row>
    <row r="22" spans="1:5" x14ac:dyDescent="0.25">
      <c r="A22" s="2" t="s">
        <v>53</v>
      </c>
      <c r="C22" s="18">
        <f>SUM(C23)</f>
        <v>11.9</v>
      </c>
      <c r="D22" s="9" t="s">
        <v>15</v>
      </c>
      <c r="E22" s="18">
        <f>SUM(E23)</f>
        <v>119</v>
      </c>
    </row>
    <row r="23" spans="1:5" x14ac:dyDescent="0.25">
      <c r="A23" s="4" t="s">
        <v>54</v>
      </c>
      <c r="B23" s="4" t="s">
        <v>15</v>
      </c>
      <c r="C23" s="15">
        <v>11.9</v>
      </c>
      <c r="D23" s="15"/>
      <c r="E23" s="30">
        <v>119</v>
      </c>
    </row>
    <row r="24" spans="1:5" x14ac:dyDescent="0.25">
      <c r="A24" s="2" t="s">
        <v>55</v>
      </c>
      <c r="B24" s="9" t="s">
        <v>7</v>
      </c>
      <c r="C24" s="18">
        <f>+C13-C17-C22</f>
        <v>-2437.94</v>
      </c>
      <c r="D24" s="9" t="s">
        <v>7</v>
      </c>
      <c r="E24" s="18">
        <f>+E13-E17-E22</f>
        <v>-25835.38</v>
      </c>
    </row>
    <row r="25" spans="1:5" x14ac:dyDescent="0.25">
      <c r="A25" s="1" t="s">
        <v>56</v>
      </c>
      <c r="C25" s="9" t="s">
        <v>15</v>
      </c>
      <c r="D25" s="9"/>
      <c r="E25" s="9" t="s">
        <v>15</v>
      </c>
    </row>
    <row r="26" spans="1:5" x14ac:dyDescent="0.25">
      <c r="A26" s="2" t="s">
        <v>57</v>
      </c>
      <c r="C26" s="18">
        <f>SUM(C27:C28)</f>
        <v>1697.05</v>
      </c>
      <c r="D26" s="9"/>
      <c r="E26" s="18">
        <f>SUM(E27:E28)</f>
        <v>17282.78</v>
      </c>
    </row>
    <row r="27" spans="1:5" x14ac:dyDescent="0.25">
      <c r="A27" s="19" t="s">
        <v>58</v>
      </c>
      <c r="C27" s="9">
        <v>0</v>
      </c>
      <c r="D27" s="9"/>
      <c r="E27" s="9">
        <v>4</v>
      </c>
    </row>
    <row r="28" spans="1:5" x14ac:dyDescent="0.25">
      <c r="A28" s="31" t="s">
        <v>59</v>
      </c>
      <c r="B28" s="4"/>
      <c r="C28" s="15">
        <v>1697.05</v>
      </c>
      <c r="D28" s="15"/>
      <c r="E28" s="15">
        <v>17278.78</v>
      </c>
    </row>
    <row r="29" spans="1:5" x14ac:dyDescent="0.25">
      <c r="A29" s="2" t="s">
        <v>60</v>
      </c>
      <c r="B29" s="9" t="s">
        <v>7</v>
      </c>
      <c r="C29" s="18">
        <f>+C24+C26</f>
        <v>-740.8900000000001</v>
      </c>
      <c r="D29" s="9" t="s">
        <v>7</v>
      </c>
      <c r="E29" s="18">
        <f>+E24+E26</f>
        <v>-8552.6000000000022</v>
      </c>
    </row>
    <row r="30" spans="1:5" x14ac:dyDescent="0.25">
      <c r="A30" s="2" t="s">
        <v>61</v>
      </c>
      <c r="B30" s="1" t="s">
        <v>15</v>
      </c>
      <c r="C30" s="18">
        <f>SUM(C31:C33)</f>
        <v>100.17</v>
      </c>
      <c r="D30" s="9"/>
      <c r="E30" s="18">
        <f>SUM(E31:E33)</f>
        <v>801.36</v>
      </c>
    </row>
    <row r="31" spans="1:5" x14ac:dyDescent="0.25">
      <c r="A31" s="1" t="s">
        <v>62</v>
      </c>
      <c r="C31" s="9">
        <v>0</v>
      </c>
      <c r="D31" s="9"/>
      <c r="E31" s="9">
        <v>0</v>
      </c>
    </row>
    <row r="32" spans="1:5" x14ac:dyDescent="0.25">
      <c r="A32" s="1" t="s">
        <v>63</v>
      </c>
      <c r="C32" s="9">
        <v>100.17</v>
      </c>
      <c r="D32" s="9"/>
      <c r="E32" s="9">
        <v>801.36</v>
      </c>
    </row>
    <row r="33" spans="1:5" x14ac:dyDescent="0.25">
      <c r="A33" s="1" t="s">
        <v>64</v>
      </c>
      <c r="C33" s="9">
        <v>0</v>
      </c>
      <c r="D33" s="9"/>
      <c r="E33" s="9">
        <v>0</v>
      </c>
    </row>
    <row r="34" spans="1:5" x14ac:dyDescent="0.25">
      <c r="A34" s="2" t="s">
        <v>65</v>
      </c>
      <c r="B34" s="9" t="s">
        <v>7</v>
      </c>
      <c r="C34" s="18">
        <f>+C29-C30</f>
        <v>-841.06000000000006</v>
      </c>
      <c r="D34" s="9" t="s">
        <v>7</v>
      </c>
      <c r="E34" s="18">
        <f>+E29-E30</f>
        <v>-9353.9600000000028</v>
      </c>
    </row>
    <row r="35" spans="1:5" x14ac:dyDescent="0.25">
      <c r="A35" s="19" t="s">
        <v>66</v>
      </c>
      <c r="B35" s="9"/>
      <c r="C35" s="20">
        <v>0</v>
      </c>
      <c r="D35" s="20"/>
      <c r="E35" s="20">
        <v>0</v>
      </c>
    </row>
    <row r="36" spans="1:5" x14ac:dyDescent="0.25">
      <c r="A36" s="31" t="s">
        <v>67</v>
      </c>
      <c r="B36" s="15"/>
      <c r="C36" s="30"/>
      <c r="D36" s="15"/>
      <c r="E36" s="30">
        <v>0</v>
      </c>
    </row>
    <row r="37" spans="1:5" x14ac:dyDescent="0.25">
      <c r="A37" s="2" t="s">
        <v>68</v>
      </c>
      <c r="B37" s="9" t="s">
        <v>15</v>
      </c>
      <c r="C37" s="18">
        <f>+C34-C36</f>
        <v>-841.06000000000006</v>
      </c>
      <c r="D37" s="9" t="s">
        <v>15</v>
      </c>
      <c r="E37" s="18">
        <f>+E34-E36</f>
        <v>-9353.9600000000028</v>
      </c>
    </row>
    <row r="38" spans="1:5" x14ac:dyDescent="0.25">
      <c r="A38" s="19" t="s">
        <v>69</v>
      </c>
      <c r="C38" s="20">
        <v>0</v>
      </c>
      <c r="D38" s="9"/>
      <c r="E38" s="20"/>
    </row>
    <row r="39" spans="1:5" x14ac:dyDescent="0.25">
      <c r="A39" s="19" t="s">
        <v>70</v>
      </c>
      <c r="C39" s="9">
        <v>0</v>
      </c>
      <c r="D39" s="9"/>
      <c r="E39" s="9">
        <v>304.89</v>
      </c>
    </row>
    <row r="40" spans="1:5" ht="15.75" thickBot="1" x14ac:dyDescent="0.3">
      <c r="A40" s="10" t="s">
        <v>71</v>
      </c>
      <c r="B40" s="12" t="s">
        <v>7</v>
      </c>
      <c r="C40" s="14">
        <f>+C34-C35-C36+C38-C39</f>
        <v>-841.06000000000006</v>
      </c>
      <c r="D40" s="32" t="s">
        <v>7</v>
      </c>
      <c r="E40" s="14">
        <f>+E34-E35-E36+E38-E39</f>
        <v>-9658.8500000000022</v>
      </c>
    </row>
    <row r="41" spans="1:5" ht="15.75" thickTop="1" x14ac:dyDescent="0.25">
      <c r="A41" s="19"/>
      <c r="B41" s="19"/>
      <c r="C41" s="20"/>
      <c r="D41" s="20"/>
      <c r="E41" s="20"/>
    </row>
    <row r="42" spans="1:5" x14ac:dyDescent="0.25">
      <c r="A42" s="19"/>
      <c r="B42" s="19"/>
      <c r="C42" s="20"/>
      <c r="D42" s="20"/>
      <c r="E42" s="20"/>
    </row>
    <row r="43" spans="1:5" x14ac:dyDescent="0.25">
      <c r="A43" s="19"/>
      <c r="B43" s="19"/>
      <c r="C43" s="20"/>
      <c r="D43" s="20"/>
      <c r="E43" s="20"/>
    </row>
    <row r="44" spans="1:5" x14ac:dyDescent="0.25">
      <c r="A44" s="19"/>
      <c r="B44" s="19"/>
      <c r="C44" s="20"/>
      <c r="D44" s="20"/>
      <c r="E44" s="20"/>
    </row>
    <row r="45" spans="1:5" x14ac:dyDescent="0.25">
      <c r="A45" s="19"/>
      <c r="B45" s="19"/>
      <c r="C45" s="20"/>
      <c r="D45" s="20"/>
      <c r="E45" s="20"/>
    </row>
    <row r="46" spans="1:5" x14ac:dyDescent="0.25">
      <c r="A46" s="19"/>
      <c r="B46" s="19"/>
      <c r="C46" s="20"/>
      <c r="D46" s="20"/>
      <c r="E46" s="20"/>
    </row>
    <row r="47" spans="1:5" x14ac:dyDescent="0.25">
      <c r="A47" s="19"/>
      <c r="B47" s="19"/>
      <c r="C47" s="20"/>
      <c r="D47" s="20"/>
      <c r="E47" s="18"/>
    </row>
    <row r="48" spans="1:5" x14ac:dyDescent="0.25">
      <c r="A48" s="19"/>
      <c r="B48" s="19"/>
      <c r="C48" s="20"/>
      <c r="D48" s="20"/>
      <c r="E48" s="18"/>
    </row>
    <row r="49" spans="1:5" x14ac:dyDescent="0.25">
      <c r="A49" s="21" t="s">
        <v>36</v>
      </c>
      <c r="B49" s="21"/>
      <c r="C49" s="22"/>
      <c r="D49" s="22"/>
      <c r="E49" s="22"/>
    </row>
    <row r="50" spans="1:5" x14ac:dyDescent="0.25">
      <c r="A50" s="21" t="s">
        <v>37</v>
      </c>
      <c r="B50" s="21"/>
      <c r="C50" s="22"/>
      <c r="D50" s="22"/>
      <c r="E50" s="22"/>
    </row>
  </sheetData>
  <pageMargins left="0.7" right="0.7" top="0.75" bottom="0.75" header="0.3" footer="0.3"/>
  <pageSetup scale="74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32"/>
  <sheetViews>
    <sheetView tabSelected="1" topLeftCell="A13" zoomScaleNormal="100" workbookViewId="0">
      <selection activeCell="A76" sqref="A76"/>
    </sheetView>
  </sheetViews>
  <sheetFormatPr defaultRowHeight="15" x14ac:dyDescent="0.25"/>
  <cols>
    <col min="1" max="1" width="81.85546875" style="1" customWidth="1"/>
    <col min="2" max="2" width="4.140625" style="1" customWidth="1"/>
    <col min="3" max="3" width="3.85546875" style="1" customWidth="1"/>
    <col min="4" max="16384" width="9.140625" style="1"/>
  </cols>
  <sheetData>
    <row r="2" spans="1:5" x14ac:dyDescent="0.25">
      <c r="A2" s="2"/>
    </row>
    <row r="3" spans="1:5" x14ac:dyDescent="0.25">
      <c r="A3" s="2"/>
    </row>
    <row r="4" spans="1:5" x14ac:dyDescent="0.25">
      <c r="A4" s="2" t="s">
        <v>72</v>
      </c>
    </row>
    <row r="5" spans="1:5" x14ac:dyDescent="0.25">
      <c r="A5" s="2" t="s">
        <v>73</v>
      </c>
    </row>
    <row r="6" spans="1:5" x14ac:dyDescent="0.25">
      <c r="A6" s="2" t="s">
        <v>74</v>
      </c>
    </row>
    <row r="7" spans="1:5" x14ac:dyDescent="0.25">
      <c r="A7" s="2" t="s">
        <v>75</v>
      </c>
    </row>
    <row r="8" spans="1:5" x14ac:dyDescent="0.25">
      <c r="A8" s="2"/>
    </row>
    <row r="9" spans="1:5" x14ac:dyDescent="0.25">
      <c r="C9" s="23" t="s">
        <v>15</v>
      </c>
    </row>
    <row r="10" spans="1:5" x14ac:dyDescent="0.25">
      <c r="A10" s="3" t="s">
        <v>76</v>
      </c>
      <c r="B10" s="31"/>
      <c r="C10" s="31"/>
      <c r="D10" s="31"/>
      <c r="E10" s="4"/>
    </row>
    <row r="11" spans="1:5" x14ac:dyDescent="0.25">
      <c r="A11" s="2" t="s">
        <v>77</v>
      </c>
      <c r="B11" s="19"/>
      <c r="C11" s="20" t="s">
        <v>15</v>
      </c>
      <c r="D11" s="19"/>
      <c r="E11" s="9"/>
    </row>
    <row r="12" spans="1:5" x14ac:dyDescent="0.25">
      <c r="A12" s="2" t="s">
        <v>78</v>
      </c>
      <c r="B12" s="19"/>
      <c r="C12" s="20"/>
      <c r="D12" s="19"/>
      <c r="E12" s="9" t="s">
        <v>15</v>
      </c>
    </row>
    <row r="13" spans="1:5" x14ac:dyDescent="0.25">
      <c r="A13" s="19" t="s">
        <v>79</v>
      </c>
      <c r="B13" s="19"/>
      <c r="C13" s="20" t="s">
        <v>15</v>
      </c>
      <c r="D13" s="19" t="s">
        <v>7</v>
      </c>
      <c r="E13" s="33">
        <v>0</v>
      </c>
    </row>
    <row r="14" spans="1:5" x14ac:dyDescent="0.25">
      <c r="A14" s="19" t="s">
        <v>80</v>
      </c>
      <c r="B14" s="19"/>
      <c r="C14" s="20"/>
      <c r="D14" s="19"/>
      <c r="E14" s="33">
        <v>0</v>
      </c>
    </row>
    <row r="15" spans="1:5" x14ac:dyDescent="0.25">
      <c r="A15" s="19"/>
      <c r="B15" s="19"/>
      <c r="C15" s="20"/>
      <c r="D15" s="19"/>
      <c r="E15" s="33"/>
    </row>
    <row r="16" spans="1:5" ht="15.75" thickBot="1" x14ac:dyDescent="0.3">
      <c r="A16" s="10" t="s">
        <v>81</v>
      </c>
      <c r="B16" s="34"/>
      <c r="C16" s="14" t="s">
        <v>15</v>
      </c>
      <c r="D16" s="34" t="s">
        <v>7</v>
      </c>
      <c r="E16" s="14">
        <f>SUM(E13:E15)</f>
        <v>0</v>
      </c>
    </row>
    <row r="17" spans="1:5" ht="15.75" thickTop="1" x14ac:dyDescent="0.25">
      <c r="A17" s="19"/>
      <c r="B17" s="19"/>
      <c r="C17" s="20"/>
      <c r="D17" s="19"/>
    </row>
    <row r="18" spans="1:5" x14ac:dyDescent="0.25">
      <c r="A18" s="19"/>
      <c r="B18" s="19"/>
      <c r="C18" s="20"/>
      <c r="D18" s="19"/>
    </row>
    <row r="19" spans="1:5" x14ac:dyDescent="0.25">
      <c r="A19" s="19"/>
      <c r="B19" s="19"/>
      <c r="C19" s="35"/>
      <c r="D19" s="19"/>
    </row>
    <row r="20" spans="1:5" x14ac:dyDescent="0.25">
      <c r="A20" s="3" t="s">
        <v>82</v>
      </c>
      <c r="B20" s="31"/>
      <c r="C20" s="30"/>
      <c r="D20" s="31"/>
      <c r="E20" s="4"/>
    </row>
    <row r="21" spans="1:5" x14ac:dyDescent="0.25">
      <c r="A21" s="2" t="s">
        <v>83</v>
      </c>
      <c r="B21" s="19"/>
      <c r="C21" s="20" t="s">
        <v>15</v>
      </c>
      <c r="D21" s="19"/>
    </row>
    <row r="22" spans="1:5" x14ac:dyDescent="0.25">
      <c r="A22" s="2" t="s">
        <v>84</v>
      </c>
      <c r="B22" s="19"/>
      <c r="C22" s="20" t="s">
        <v>15</v>
      </c>
      <c r="D22" s="19"/>
    </row>
    <row r="23" spans="1:5" x14ac:dyDescent="0.25">
      <c r="A23" s="19" t="s">
        <v>85</v>
      </c>
      <c r="B23" s="19"/>
      <c r="C23" s="20" t="s">
        <v>15</v>
      </c>
      <c r="D23" s="19" t="s">
        <v>7</v>
      </c>
      <c r="E23" s="33">
        <v>0</v>
      </c>
    </row>
    <row r="24" spans="1:5" x14ac:dyDescent="0.25">
      <c r="A24" s="19" t="s">
        <v>86</v>
      </c>
      <c r="B24" s="19"/>
      <c r="C24" s="20"/>
      <c r="D24" s="19"/>
      <c r="E24" s="33">
        <v>0</v>
      </c>
    </row>
    <row r="25" spans="1:5" x14ac:dyDescent="0.25">
      <c r="A25" s="19"/>
      <c r="B25" s="19"/>
      <c r="C25" s="26"/>
      <c r="D25" s="19"/>
      <c r="E25" s="20"/>
    </row>
    <row r="26" spans="1:5" ht="15.75" thickBot="1" x14ac:dyDescent="0.3">
      <c r="A26" s="10" t="s">
        <v>87</v>
      </c>
      <c r="B26" s="34"/>
      <c r="C26" s="14" t="s">
        <v>15</v>
      </c>
      <c r="D26" s="34" t="s">
        <v>7</v>
      </c>
      <c r="E26" s="14">
        <f>SUM(E23:E25)</f>
        <v>0</v>
      </c>
    </row>
    <row r="27" spans="1:5" ht="15.75" thickTop="1" x14ac:dyDescent="0.25"/>
    <row r="31" spans="1:5" x14ac:dyDescent="0.25">
      <c r="A31" s="1" t="s">
        <v>88</v>
      </c>
    </row>
    <row r="32" spans="1:5" x14ac:dyDescent="0.25">
      <c r="A32" s="1" t="s">
        <v>37</v>
      </c>
    </row>
  </sheetData>
  <pageMargins left="0.7" right="0.7" top="0.75" bottom="0.75" header="0.3" footer="0.3"/>
  <pageSetup scale="7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Balance General</vt:lpstr>
      <vt:lpstr>Estado de Resultados</vt:lpstr>
      <vt:lpstr>Op Bursatiles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2019-11-25T23:28:56Z</dcterms:modified>
</cp:coreProperties>
</file>