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15480" windowHeight="11100" activeTab="1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45621"/>
</workbook>
</file>

<file path=xl/calcChain.xml><?xml version="1.0" encoding="utf-8"?>
<calcChain xmlns="http://schemas.openxmlformats.org/spreadsheetml/2006/main">
  <c r="G31" i="2" l="1"/>
  <c r="I31" i="2"/>
  <c r="I32" i="2" s="1"/>
  <c r="I25" i="2"/>
  <c r="I27" i="2" s="1"/>
  <c r="I34" i="2" s="1"/>
  <c r="I38" i="2" s="1"/>
  <c r="I42" i="2" s="1"/>
  <c r="I19" i="2"/>
  <c r="I51" i="1"/>
  <c r="I46" i="1"/>
  <c r="I42" i="1"/>
  <c r="I38" i="1"/>
  <c r="I33" i="1"/>
  <c r="I47" i="1" s="1"/>
  <c r="I52" i="1" s="1"/>
  <c r="I21" i="1"/>
  <c r="I17" i="1"/>
  <c r="I25" i="1" s="1"/>
  <c r="G17" i="1"/>
  <c r="G21" i="1"/>
  <c r="G33" i="1"/>
  <c r="G38" i="1"/>
  <c r="G42" i="1"/>
  <c r="G46" i="1"/>
  <c r="G51" i="1"/>
  <c r="G47" i="1" l="1"/>
  <c r="G52" i="1" s="1"/>
  <c r="G25" i="1"/>
  <c r="G25" i="2"/>
  <c r="G19" i="2" l="1"/>
  <c r="I61" i="1" l="1"/>
  <c r="G32" i="2"/>
  <c r="G27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<sst xmlns="http://schemas.openxmlformats.org/spreadsheetml/2006/main" count="100" uniqueCount="74">
  <si>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</si>
  <si>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</si>
  <si>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</si>
  <si>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</si>
  <si>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</si>
  <si>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</si>
  <si>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</si>
  <si>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</si>
  <si>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</si>
  <si>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</si>
  <si>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</si>
  <si>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</si>
  <si>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</si>
  <si>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</si>
  <si>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</si>
  <si>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</si>
  <si>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</si>
  <si>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</si>
  <si>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</si>
  <si>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</si>
  <si>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</si>
  <si>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</si>
  <si>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</si>
  <si>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</si>
  <si>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</si>
  <si>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</si>
  <si>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</si>
  <si>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</si>
  <si>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</si>
  <si>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</si>
  <si>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</si>
  <si>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</si>
  <si>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</si>
  <si>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</si>
  <si>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</si>
  <si>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</si>
  <si>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</si>
  <si>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</si>
  <si>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</si>
  <si>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</si>
  <si>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</si>
  <si>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</si>
  <si>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</si>
  <si>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</si>
  <si>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</si>
  <si>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</si>
  <si>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</si>
  <si>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</si>
  <si>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</si>
  <si>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</si>
  <si>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</si>
  <si>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</si>
  <si>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</si>
  <si>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</si>
  <si>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</si>
  <si>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</si>
  <si>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</si>
  <si>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</si>
  <si>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</si>
  <si>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</si>
  <si>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</si>
  <si>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</si>
  <si>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</si>
  <si>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</si>
  <si>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2018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</si>
  <si>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</si>
  <si>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</si>
  <si>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</si>
  <si>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</si>
  <si>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</si>
  <si>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</si>
  <si>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2019</t>
  </si>
  <si>
    <t>Al 31 de Octubre  de 2019 y 2018</t>
  </si>
  <si>
    <t>Por los años terminados el 31 de Octubre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</si>
</sst>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</font>
    <font>
      <sz val="8"/>
      <name val="Times New Roman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6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  <xf numFmtId="0" fontId="21" fillId="0" borderId="0"/>
    <xf numFmtId="0" fontId="23" fillId="0" borderId="0"/>
  </cellStyleXfs>
  <cellXfs count="132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0" fontId="8" fillId="0" borderId="0" xfId="15" applyNumberFormat="1" applyFont="1" applyBorder="1" applyAlignment="1">
      <alignment horizontal="right"/>
    </xf>
    <xf numFmtId="166" fontId="3" fillId="0" borderId="0" xfId="14" applyNumberFormat="1" applyFont="1" applyBorder="1" applyProtection="1"/>
    <xf numFmtId="175" fontId="22" fillId="0" borderId="0" xfId="44" applyNumberFormat="1" applyFont="1" applyAlignment="1" applyProtection="1"/>
    <xf numFmtId="173" fontId="22" fillId="0" borderId="0" xfId="43" applyNumberFormat="1" applyFont="1" applyBorder="1" applyAlignment="1" applyProtection="1">
      <alignment horizontal="right"/>
    </xf>
    <xf numFmtId="175" fontId="22" fillId="0" borderId="0" xfId="43" applyNumberFormat="1" applyFont="1" applyBorder="1" applyAlignment="1" applyProtection="1">
      <alignment horizontal="right"/>
    </xf>
    <xf numFmtId="175" fontId="22" fillId="0" borderId="3" xfId="43" applyNumberFormat="1" applyFont="1" applyBorder="1" applyAlignment="1" applyProtection="1">
      <alignment horizontal="right"/>
    </xf>
    <xf numFmtId="166" fontId="22" fillId="0" borderId="0" xfId="43" applyNumberFormat="1" applyFont="1" applyBorder="1" applyAlignment="1" applyProtection="1">
      <alignment horizontal="right"/>
    </xf>
    <xf numFmtId="166" fontId="22" fillId="0" borderId="3" xfId="43" applyNumberFormat="1" applyFont="1" applyBorder="1" applyAlignment="1" applyProtection="1">
      <alignment horizontal="right"/>
    </xf>
    <xf numFmtId="166" fontId="22" fillId="0" borderId="0" xfId="43" applyNumberFormat="1" applyFont="1" applyBorder="1" applyAlignment="1" applyProtection="1"/>
    <xf numFmtId="166" fontId="22" fillId="0" borderId="0" xfId="42" applyNumberFormat="1" applyFont="1" applyProtection="1"/>
    <xf numFmtId="166" fontId="22" fillId="0" borderId="3" xfId="42" applyNumberFormat="1" applyFont="1" applyBorder="1" applyAlignment="1" applyProtection="1"/>
    <xf numFmtId="174" fontId="22" fillId="0" borderId="0" xfId="42" applyNumberFormat="1" applyFont="1" applyAlignment="1" applyProtection="1"/>
    <xf numFmtId="175" fontId="22" fillId="0" borderId="0" xfId="42" applyNumberFormat="1" applyFont="1" applyAlignment="1" applyProtection="1"/>
    <xf numFmtId="175" fontId="22" fillId="0" borderId="3" xfId="42" applyNumberFormat="1" applyFont="1" applyBorder="1" applyAlignment="1" applyProtection="1"/>
    <xf numFmtId="173" fontId="22" fillId="0" borderId="0" xfId="45" applyNumberFormat="1" applyFont="1" applyBorder="1" applyAlignment="1" applyProtection="1">
      <alignment horizontal="right"/>
    </xf>
    <xf numFmtId="175" fontId="22" fillId="0" borderId="0" xfId="45" applyNumberFormat="1" applyFont="1" applyBorder="1" applyAlignment="1" applyProtection="1">
      <alignment horizontal="right"/>
    </xf>
    <xf numFmtId="175" fontId="22" fillId="0" borderId="3" xfId="45" applyNumberFormat="1" applyFont="1" applyBorder="1" applyAlignment="1" applyProtection="1">
      <alignment horizontal="right"/>
    </xf>
    <xf numFmtId="166" fontId="22" fillId="0" borderId="0" xfId="45" applyNumberFormat="1" applyFont="1" applyBorder="1" applyAlignment="1" applyProtection="1">
      <alignment horizontal="right"/>
    </xf>
    <xf numFmtId="166" fontId="22" fillId="0" borderId="3" xfId="45" applyNumberFormat="1" applyFont="1" applyBorder="1" applyAlignment="1" applyProtection="1">
      <alignment horizontal="right"/>
    </xf>
    <xf numFmtId="166" fontId="22" fillId="0" borderId="0" xfId="45" applyNumberFormat="1" applyFont="1" applyBorder="1" applyAlignment="1" applyProtection="1"/>
    <xf numFmtId="166" fontId="22" fillId="0" borderId="3" xfId="45" applyNumberFormat="1" applyFont="1" applyBorder="1" applyProtection="1"/>
    <xf numFmtId="175" fontId="22" fillId="0" borderId="3" xfId="45" applyNumberFormat="1" applyFont="1" applyBorder="1" applyAlignment="1" applyProtection="1">
      <alignment horizontal="right"/>
    </xf>
    <xf numFmtId="166" fontId="22" fillId="0" borderId="0" xfId="44" applyNumberFormat="1" applyFont="1" applyProtection="1"/>
    <xf numFmtId="166" fontId="22" fillId="0" borderId="3" xfId="44" applyNumberFormat="1" applyFont="1" applyBorder="1" applyAlignment="1" applyProtection="1"/>
    <xf numFmtId="166" fontId="22" fillId="0" borderId="3" xfId="44" applyNumberFormat="1" applyFont="1" applyBorder="1" applyAlignment="1" applyProtection="1"/>
    <xf numFmtId="174" fontId="22" fillId="0" borderId="0" xfId="44" applyNumberFormat="1" applyFont="1" applyAlignment="1" applyProtection="1"/>
    <xf numFmtId="175" fontId="22" fillId="0" borderId="0" xfId="44" applyNumberFormat="1" applyFont="1" applyAlignment="1" applyProtection="1"/>
    <xf numFmtId="175" fontId="22" fillId="0" borderId="0" xfId="44" applyNumberFormat="1" applyFont="1" applyAlignment="1" applyProtection="1"/>
    <xf numFmtId="175" fontId="22" fillId="0" borderId="3" xfId="44" applyNumberFormat="1" applyFont="1" applyBorder="1" applyAlignment="1" applyProtection="1"/>
    <xf numFmtId="175" fontId="22" fillId="0" borderId="0" xfId="44" applyNumberFormat="1" applyFont="1" applyAlignment="1" applyProtection="1"/>
    <xf numFmtId="175" fontId="22" fillId="0" borderId="3" xfId="44" applyNumberFormat="1" applyFont="1" applyBorder="1" applyAlignment="1" applyProtection="1"/>
    <xf numFmtId="175" fontId="22" fillId="0" borderId="0" xfId="44" applyNumberFormat="1" applyFont="1" applyAlignment="1" applyProtection="1"/>
    <xf numFmtId="175" fontId="22" fillId="0" borderId="3" xfId="44" applyNumberFormat="1" applyFont="1" applyBorder="1" applyAlignment="1" applyProtection="1"/>
    <xf numFmtId="175" fontId="22" fillId="0" borderId="3" xfId="44" applyNumberFormat="1" applyFont="1" applyBorder="1" applyAlignment="1" applyProtection="1"/>
    <xf numFmtId="166" fontId="22" fillId="0" borderId="3" xfId="43" applyNumberFormat="1" applyFont="1" applyBorder="1" applyProtection="1"/>
  </cellXfs>
  <cellStyles count="46">
    <cellStyle name="Comma 2" xfId="8"/>
    <cellStyle name="Comma 2 2" xfId="15"/>
    <cellStyle name="Comma_Worksheet in 2261-6 balances mensuales comparativo 2003" xfId="19"/>
    <cellStyle name="Credit" xfId="2"/>
    <cellStyle name="Credit subtotal" xfId="3"/>
    <cellStyle name="Credit Total" xfId="4"/>
    <cellStyle name="Debit" xfId="5"/>
    <cellStyle name="Debit subtotal" xfId="6"/>
    <cellStyle name="Debit Total" xfId="7"/>
    <cellStyle name="Hipervínculo 2" xfId="20"/>
    <cellStyle name="Millares 2" xfId="22"/>
    <cellStyle name="Millares 3" xfId="23"/>
    <cellStyle name="Millares 4" xfId="21"/>
    <cellStyle name="Moneda 2" xfId="24"/>
    <cellStyle name="Normal" xfId="0" builtinId="0"/>
    <cellStyle name="Normal 10" xfId="45"/>
    <cellStyle name="Normal 16 2" xfId="25"/>
    <cellStyle name="Normal 17 2" xfId="26"/>
    <cellStyle name="Normal 18 2" xfId="27"/>
    <cellStyle name="Normal 19 2" xfId="28"/>
    <cellStyle name="Normal 2" xfId="1"/>
    <cellStyle name="Normal 2 2" xfId="30"/>
    <cellStyle name="Normal 2 3" xfId="29"/>
    <cellStyle name="Normal 20" xfId="14"/>
    <cellStyle name="Normal 20 2" xfId="31"/>
    <cellStyle name="Normal 21" xfId="32"/>
    <cellStyle name="Normal 22" xfId="33"/>
    <cellStyle name="Normal 23" xfId="34"/>
    <cellStyle name="Normal 24" xfId="35"/>
    <cellStyle name="Normal 3" xfId="11"/>
    <cellStyle name="Normal 3 2" xfId="17"/>
    <cellStyle name="Normal 3 2 2" xfId="37"/>
    <cellStyle name="Normal 3 3" xfId="36"/>
    <cellStyle name="Normal 4" xfId="10"/>
    <cellStyle name="Normal 4 2" xfId="16"/>
    <cellStyle name="Normal 4 2 2" xfId="38"/>
    <cellStyle name="Normal 5" xfId="18"/>
    <cellStyle name="Normal 6" xfId="42"/>
    <cellStyle name="Normal 7" xfId="13"/>
    <cellStyle name="Normal 8" xfId="43"/>
    <cellStyle name="Normal 9" xfId="44"/>
    <cellStyle name="Normal 9 2" xfId="39"/>
    <cellStyle name="Normal_Bal, Utl, Fluj y anex" xfId="9"/>
    <cellStyle name="Porcentaje" xfId="12" builtinId="5"/>
    <cellStyle name="Porcentaje 2" xfId="41"/>
    <cellStyle name="Porcentaje 3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topLeftCell="A24" zoomScale="90" zoomScaleNormal="90" workbookViewId="0">
      <selection activeCell="O38" sqref="O37:O38"/>
    </sheetView>
  </sheetViews>
  <sheetFormatPr baseColWidth="10" defaultColWidth="11.42578125" defaultRowHeight="15"/>
  <cols>
    <col min="1" max="1" width="53.85546875" style="65" customWidth="1"/>
    <col min="2" max="2" width="4.85546875" style="65" customWidth="1"/>
    <col min="3" max="3" width="3.28515625" style="65" customWidth="1"/>
    <col min="4" max="4" width="3" style="65" customWidth="1"/>
    <col min="5" max="5" width="14.7109375" style="65" customWidth="1"/>
    <col min="6" max="6" width="1.5703125" style="65" customWidth="1"/>
    <col min="7" max="7" width="11.42578125" style="65" customWidth="1"/>
    <col min="8" max="8" width="2.140625" style="65" customWidth="1"/>
    <col min="9" max="13" width="11.42578125" style="65"/>
    <col min="14" max="14" width="20.42578125" style="65" customWidth="1"/>
    <col min="15" max="16384" width="11.42578125" style="65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5"/>
      <c r="B7" s="55"/>
      <c r="C7" s="55"/>
      <c r="D7" s="55"/>
      <c r="E7" s="55"/>
      <c r="F7" s="55"/>
      <c r="G7" s="55"/>
      <c r="H7" s="55"/>
      <c r="I7" s="55"/>
    </row>
    <row r="8" spans="1:18">
      <c r="A8" s="4"/>
      <c r="B8" s="4"/>
      <c r="C8" s="4"/>
      <c r="D8" s="4"/>
      <c r="E8" s="5"/>
      <c r="F8" s="6"/>
      <c r="G8" s="6" t="s">
        <v>71</v>
      </c>
      <c r="H8" s="6"/>
      <c r="I8" s="6" t="s">
        <v>64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49"/>
      <c r="F11" s="12"/>
      <c r="G11" s="119">
        <v>3673.7</v>
      </c>
      <c r="H11" s="88"/>
      <c r="I11" s="106">
        <v>3192.9229799999998</v>
      </c>
    </row>
    <row r="12" spans="1:18">
      <c r="A12" s="15" t="s">
        <v>2</v>
      </c>
      <c r="B12" s="15"/>
      <c r="C12" s="15"/>
      <c r="D12" s="15"/>
      <c r="E12" s="49"/>
      <c r="F12" s="12"/>
      <c r="G12" s="119">
        <v>0.4</v>
      </c>
      <c r="H12" s="88"/>
      <c r="I12" s="106">
        <v>0.29109000000000002</v>
      </c>
      <c r="L12" s="65" t="s">
        <v>0</v>
      </c>
    </row>
    <row r="13" spans="1:18">
      <c r="A13" s="15" t="s">
        <v>23</v>
      </c>
      <c r="B13" s="15"/>
      <c r="C13" s="15"/>
      <c r="D13" s="15"/>
      <c r="E13" s="49"/>
      <c r="F13" s="12"/>
      <c r="G13" s="119">
        <v>31019.7</v>
      </c>
      <c r="H13" s="88"/>
      <c r="I13" s="106">
        <v>29040.125820000001</v>
      </c>
      <c r="J13" s="53" t="s">
        <v>0</v>
      </c>
      <c r="K13" s="53"/>
      <c r="L13" s="53"/>
      <c r="M13" s="53"/>
      <c r="N13" s="53"/>
      <c r="O13" s="53"/>
      <c r="P13" s="53"/>
      <c r="Q13" s="53"/>
      <c r="R13" s="53"/>
    </row>
    <row r="14" spans="1:18">
      <c r="A14" s="15" t="s">
        <v>50</v>
      </c>
      <c r="B14" s="15"/>
      <c r="C14" s="15"/>
      <c r="D14" s="15"/>
      <c r="E14" s="49"/>
      <c r="F14" s="12"/>
      <c r="G14" s="119">
        <v>3208.5</v>
      </c>
      <c r="H14" s="88"/>
      <c r="I14" s="106">
        <v>3568.1839500000001</v>
      </c>
      <c r="K14" s="65" t="s">
        <v>0</v>
      </c>
    </row>
    <row r="15" spans="1:18">
      <c r="A15" s="15" t="s">
        <v>3</v>
      </c>
      <c r="B15" s="15"/>
      <c r="C15" s="15"/>
      <c r="D15" s="15"/>
      <c r="E15" s="49"/>
      <c r="F15" s="12"/>
      <c r="G15" s="119">
        <v>28157.8</v>
      </c>
      <c r="H15" s="88"/>
      <c r="I15" s="106">
        <v>18126.753669999998</v>
      </c>
    </row>
    <row r="16" spans="1:18">
      <c r="A16" s="15" t="s">
        <v>56</v>
      </c>
      <c r="B16" s="15"/>
      <c r="C16" s="15"/>
      <c r="D16" s="15"/>
      <c r="E16" s="49"/>
      <c r="F16" s="12"/>
      <c r="G16" s="119">
        <v>4020.8</v>
      </c>
      <c r="H16" s="88"/>
      <c r="I16" s="106">
        <v>2755.0706300000002</v>
      </c>
    </row>
    <row r="17" spans="1:13">
      <c r="A17" s="16"/>
      <c r="B17" s="16"/>
      <c r="C17" s="16"/>
      <c r="D17" s="16"/>
      <c r="E17" s="49"/>
      <c r="F17" s="17"/>
      <c r="G17" s="18">
        <f>SUM(G11:G16)</f>
        <v>70080.900000000009</v>
      </c>
      <c r="H17" s="18"/>
      <c r="I17" s="18">
        <f>SUM(I11:I16)</f>
        <v>56683.348140000002</v>
      </c>
    </row>
    <row r="18" spans="1:13">
      <c r="A18" s="12" t="s">
        <v>24</v>
      </c>
      <c r="B18" s="12"/>
      <c r="C18" s="12"/>
      <c r="D18" s="12"/>
      <c r="E18" s="49"/>
      <c r="F18" s="19"/>
      <c r="G18" s="67" t="s">
        <v>0</v>
      </c>
      <c r="H18" s="67"/>
      <c r="I18" s="67" t="s">
        <v>0</v>
      </c>
    </row>
    <row r="19" spans="1:13" hidden="1">
      <c r="A19" s="20" t="s">
        <v>59</v>
      </c>
      <c r="B19" s="12"/>
      <c r="C19" s="12"/>
      <c r="D19" s="12"/>
      <c r="E19" s="49"/>
      <c r="F19" s="19"/>
      <c r="G19" s="67">
        <v>0</v>
      </c>
      <c r="H19" s="67"/>
      <c r="I19" s="67">
        <v>0</v>
      </c>
    </row>
    <row r="20" spans="1:13">
      <c r="A20" s="20" t="s">
        <v>70</v>
      </c>
      <c r="B20" s="20"/>
      <c r="C20" s="20"/>
      <c r="D20" s="20"/>
      <c r="E20" s="49"/>
      <c r="F20" s="19"/>
      <c r="G20" s="120">
        <v>8137.1</v>
      </c>
      <c r="H20" s="89"/>
      <c r="I20" s="107">
        <v>4387.3610500000004</v>
      </c>
    </row>
    <row r="21" spans="1:13">
      <c r="A21" s="15"/>
      <c r="B21" s="15"/>
      <c r="C21" s="15"/>
      <c r="D21" s="15"/>
      <c r="E21" s="49"/>
      <c r="F21" s="19"/>
      <c r="G21" s="21">
        <f>SUM(G19:G20)</f>
        <v>8137.1</v>
      </c>
      <c r="H21" s="21"/>
      <c r="I21" s="21">
        <f>SUM(I19:I20)</f>
        <v>4387.3610500000004</v>
      </c>
    </row>
    <row r="22" spans="1:13">
      <c r="A22" s="12" t="s">
        <v>33</v>
      </c>
      <c r="B22" s="12"/>
      <c r="C22" s="12"/>
      <c r="D22" s="12"/>
      <c r="E22" s="49"/>
      <c r="F22" s="19"/>
      <c r="G22" s="21"/>
      <c r="H22" s="21"/>
      <c r="I22" s="21"/>
    </row>
    <row r="23" spans="1:13" ht="15" customHeight="1">
      <c r="A23" s="40" t="s">
        <v>57</v>
      </c>
      <c r="B23" s="12"/>
      <c r="C23" s="12"/>
      <c r="D23" s="12"/>
      <c r="E23" s="49"/>
      <c r="F23" s="19"/>
      <c r="G23" s="21"/>
      <c r="H23" s="21"/>
      <c r="I23" s="21"/>
    </row>
    <row r="24" spans="1:13">
      <c r="A24" s="40" t="s">
        <v>0</v>
      </c>
      <c r="B24" s="20"/>
      <c r="C24" s="20"/>
      <c r="D24" s="20"/>
      <c r="E24" s="49"/>
      <c r="F24" s="19"/>
      <c r="G24" s="121">
        <v>4310.8999999999996</v>
      </c>
      <c r="H24" s="90"/>
      <c r="I24" s="107">
        <v>4197.3223799999996</v>
      </c>
    </row>
    <row r="25" spans="1:13" ht="21" customHeight="1" thickBot="1">
      <c r="A25" s="57" t="s">
        <v>25</v>
      </c>
      <c r="B25" s="57"/>
      <c r="C25" s="57"/>
      <c r="D25" s="57"/>
      <c r="E25" s="49"/>
      <c r="F25" s="58"/>
      <c r="G25" s="22">
        <f>G17+G21+G24</f>
        <v>82528.900000000009</v>
      </c>
      <c r="H25" s="22"/>
      <c r="I25" s="22">
        <f>I17+I21+I24</f>
        <v>65268.031569999999</v>
      </c>
      <c r="M25" s="65" t="s">
        <v>0</v>
      </c>
    </row>
    <row r="26" spans="1:13" ht="15.75" thickTop="1">
      <c r="A26" s="12"/>
      <c r="B26" s="12"/>
      <c r="C26" s="12"/>
      <c r="D26" s="12"/>
      <c r="E26" s="49"/>
      <c r="F26" s="58"/>
      <c r="G26" s="21"/>
      <c r="H26" s="21"/>
      <c r="I26" s="21"/>
    </row>
    <row r="27" spans="1:13">
      <c r="A27" s="30" t="s">
        <v>26</v>
      </c>
      <c r="B27" s="8"/>
      <c r="C27" s="8"/>
      <c r="D27" s="8"/>
      <c r="E27" s="50"/>
      <c r="F27" s="23"/>
      <c r="G27" s="24"/>
      <c r="H27" s="24"/>
      <c r="I27" s="24"/>
    </row>
    <row r="28" spans="1:13">
      <c r="A28" s="58" t="s">
        <v>27</v>
      </c>
      <c r="B28" s="58"/>
      <c r="C28" s="58"/>
      <c r="D28" s="58"/>
      <c r="E28" s="51"/>
      <c r="F28" s="58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1"/>
      <c r="F29" s="58"/>
      <c r="G29" s="122">
        <v>1541.9</v>
      </c>
      <c r="H29" s="91"/>
      <c r="I29" s="108">
        <v>1371.3</v>
      </c>
      <c r="J29" s="41"/>
    </row>
    <row r="30" spans="1:13">
      <c r="A30" s="15" t="s">
        <v>5</v>
      </c>
      <c r="B30" s="15"/>
      <c r="C30" s="15"/>
      <c r="D30" s="15"/>
      <c r="E30" s="51"/>
      <c r="F30" s="58"/>
      <c r="G30" s="123">
        <v>391.1</v>
      </c>
      <c r="H30" s="92"/>
      <c r="I30" s="109">
        <v>416.4</v>
      </c>
    </row>
    <row r="31" spans="1:13">
      <c r="A31" s="15" t="s">
        <v>58</v>
      </c>
      <c r="B31" s="15"/>
      <c r="C31" s="15"/>
      <c r="D31" s="15"/>
      <c r="E31" s="51"/>
      <c r="F31" s="58"/>
      <c r="G31" s="123">
        <v>13011.8</v>
      </c>
      <c r="H31" s="92"/>
      <c r="I31" s="109">
        <v>4704.8999999999996</v>
      </c>
    </row>
    <row r="32" spans="1:13">
      <c r="A32" s="15" t="s">
        <v>6</v>
      </c>
      <c r="B32" s="15"/>
      <c r="C32" s="15"/>
      <c r="D32" s="15"/>
      <c r="E32" s="51"/>
      <c r="F32" s="58"/>
      <c r="G32" s="123">
        <v>3443.9</v>
      </c>
      <c r="H32" s="92"/>
      <c r="I32" s="110">
        <v>2733.7</v>
      </c>
    </row>
    <row r="33" spans="1:14">
      <c r="A33" s="15"/>
      <c r="B33" s="15"/>
      <c r="C33" s="15"/>
      <c r="D33" s="15"/>
      <c r="E33" s="51"/>
      <c r="F33" s="58"/>
      <c r="G33" s="97">
        <f>SUM(G29:G32)</f>
        <v>18388.7</v>
      </c>
      <c r="H33" s="25"/>
      <c r="I33" s="97">
        <f>SUM(I29:I32)</f>
        <v>9226.2999999999993</v>
      </c>
    </row>
    <row r="34" spans="1:14">
      <c r="A34" s="58" t="s">
        <v>34</v>
      </c>
      <c r="B34" s="58"/>
      <c r="C34" s="58"/>
      <c r="D34" s="58"/>
      <c r="E34" s="51"/>
      <c r="F34" s="58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52"/>
      <c r="F35" s="58"/>
      <c r="G35" s="124">
        <v>4911.1000000000004</v>
      </c>
      <c r="H35" s="93"/>
      <c r="I35" s="109">
        <v>3598.8</v>
      </c>
    </row>
    <row r="36" spans="1:14">
      <c r="A36" s="15" t="s">
        <v>8</v>
      </c>
      <c r="B36" s="15"/>
      <c r="C36" s="15"/>
      <c r="D36" s="15"/>
      <c r="E36" s="51"/>
      <c r="F36" s="58"/>
      <c r="G36" s="124">
        <v>270</v>
      </c>
      <c r="H36" s="93"/>
      <c r="I36" s="109">
        <v>344.6</v>
      </c>
    </row>
    <row r="37" spans="1:14">
      <c r="A37" s="15" t="s">
        <v>9</v>
      </c>
      <c r="B37" s="15"/>
      <c r="C37" s="15"/>
      <c r="D37" s="15"/>
      <c r="E37" s="51"/>
      <c r="F37" s="58"/>
      <c r="G37" s="125">
        <v>6974.9</v>
      </c>
      <c r="H37" s="94"/>
      <c r="I37" s="110">
        <v>1261.3</v>
      </c>
    </row>
    <row r="38" spans="1:14">
      <c r="A38" s="15"/>
      <c r="B38" s="15"/>
      <c r="C38" s="15"/>
      <c r="D38" s="15"/>
      <c r="E38" s="51"/>
      <c r="F38" s="58"/>
      <c r="G38" s="25">
        <f>SUM(G35:G37)</f>
        <v>12156</v>
      </c>
      <c r="H38" s="25"/>
      <c r="I38" s="25">
        <f>SUM(I35:I37)</f>
        <v>5204.7</v>
      </c>
    </row>
    <row r="39" spans="1:14">
      <c r="A39" s="58" t="s">
        <v>28</v>
      </c>
      <c r="B39" s="58"/>
      <c r="C39" s="58"/>
      <c r="D39" s="58"/>
      <c r="E39" s="51"/>
      <c r="F39" s="58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51"/>
      <c r="F40" s="58"/>
      <c r="G40" s="126">
        <v>1392.1</v>
      </c>
      <c r="H40" s="95"/>
      <c r="I40" s="109">
        <v>1559.2</v>
      </c>
    </row>
    <row r="41" spans="1:14">
      <c r="A41" s="15" t="s">
        <v>11</v>
      </c>
      <c r="B41" s="15"/>
      <c r="C41" s="15"/>
      <c r="D41" s="15"/>
      <c r="E41" s="51"/>
      <c r="F41" s="58"/>
      <c r="G41" s="127">
        <v>14594.2</v>
      </c>
      <c r="H41" s="96"/>
      <c r="I41" s="110">
        <v>14189.5</v>
      </c>
    </row>
    <row r="42" spans="1:14">
      <c r="A42" s="15"/>
      <c r="B42" s="15"/>
      <c r="C42" s="15"/>
      <c r="D42" s="15"/>
      <c r="E42" s="51"/>
      <c r="F42" s="58"/>
      <c r="G42" s="25">
        <f>SUM(G40:G41)</f>
        <v>15986.300000000001</v>
      </c>
      <c r="H42" s="25"/>
      <c r="I42" s="25">
        <f>SUM(I40:I41)</f>
        <v>15748.7</v>
      </c>
      <c r="K42" s="78"/>
    </row>
    <row r="43" spans="1:14">
      <c r="A43" s="27" t="s">
        <v>29</v>
      </c>
      <c r="B43" s="27"/>
      <c r="C43" s="27"/>
      <c r="D43" s="27"/>
      <c r="E43" s="51"/>
      <c r="F43" s="58"/>
      <c r="G43" s="25"/>
      <c r="H43" s="25"/>
      <c r="I43" s="25"/>
      <c r="K43" s="78"/>
    </row>
    <row r="44" spans="1:14">
      <c r="A44" s="15" t="s">
        <v>12</v>
      </c>
      <c r="B44" s="15"/>
      <c r="C44" s="15"/>
      <c r="D44" s="15"/>
      <c r="E44" s="51"/>
      <c r="F44" s="58"/>
      <c r="G44" s="128">
        <v>2943.6</v>
      </c>
      <c r="H44" s="79"/>
      <c r="I44" s="109">
        <v>3472.5</v>
      </c>
    </row>
    <row r="45" spans="1:14">
      <c r="A45" s="15" t="s">
        <v>13</v>
      </c>
      <c r="B45" s="15"/>
      <c r="C45" s="15"/>
      <c r="D45" s="15"/>
      <c r="E45" s="51"/>
      <c r="F45" s="58"/>
      <c r="G45" s="129">
        <v>1530.8</v>
      </c>
      <c r="H45" s="80"/>
      <c r="I45" s="110">
        <v>1645.4</v>
      </c>
      <c r="N45" s="78" t="s">
        <v>0</v>
      </c>
    </row>
    <row r="46" spans="1:14" ht="17.25" customHeight="1">
      <c r="A46" s="19"/>
      <c r="B46" s="19"/>
      <c r="C46" s="19"/>
      <c r="D46" s="19"/>
      <c r="E46" s="51"/>
      <c r="F46" s="58"/>
      <c r="G46" s="28">
        <f>SUM(G44:G45)</f>
        <v>4474.3999999999996</v>
      </c>
      <c r="H46" s="25"/>
      <c r="I46" s="28">
        <f>SUM(I44:I45)</f>
        <v>5117.8999999999996</v>
      </c>
      <c r="N46" s="78" t="s">
        <v>0</v>
      </c>
    </row>
    <row r="47" spans="1:14" ht="19.5" customHeight="1">
      <c r="A47" s="8" t="s">
        <v>30</v>
      </c>
      <c r="B47" s="27"/>
      <c r="C47" s="27"/>
      <c r="D47" s="27"/>
      <c r="E47" s="51"/>
      <c r="F47" s="58"/>
      <c r="G47" s="26">
        <f>G33+G38+G42+G46</f>
        <v>51005.4</v>
      </c>
      <c r="H47" s="25"/>
      <c r="I47" s="26">
        <f>I33+I38+I42+I46</f>
        <v>35297.599999999999</v>
      </c>
    </row>
    <row r="48" spans="1:14">
      <c r="A48" s="58" t="s">
        <v>31</v>
      </c>
      <c r="B48" s="58"/>
      <c r="C48" s="58"/>
      <c r="D48" s="58"/>
      <c r="E48" s="51"/>
      <c r="F48" s="58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1"/>
      <c r="F49" s="58"/>
      <c r="G49" s="99">
        <v>13000</v>
      </c>
      <c r="H49" s="81"/>
      <c r="I49" s="109">
        <v>13000</v>
      </c>
    </row>
    <row r="50" spans="1:9" ht="15.75" customHeight="1">
      <c r="A50" s="20" t="s">
        <v>15</v>
      </c>
      <c r="B50" s="29"/>
      <c r="C50" s="29"/>
      <c r="D50" s="29"/>
      <c r="E50" s="51"/>
      <c r="F50" s="58"/>
      <c r="G50" s="130">
        <v>18523.5</v>
      </c>
      <c r="H50" s="95"/>
      <c r="I50" s="110">
        <v>16970.400000000001</v>
      </c>
    </row>
    <row r="51" spans="1:9" ht="18" customHeight="1">
      <c r="A51" s="19"/>
      <c r="B51" s="19"/>
      <c r="C51" s="19"/>
      <c r="D51" s="19"/>
      <c r="E51" s="51"/>
      <c r="F51" s="58"/>
      <c r="G51" s="25">
        <f>SUM(G49:G50)</f>
        <v>31523.5</v>
      </c>
      <c r="H51" s="25"/>
      <c r="I51" s="25">
        <f>SUM(I49:I50)</f>
        <v>29970.400000000001</v>
      </c>
    </row>
    <row r="52" spans="1:9" ht="19.5" customHeight="1" thickBot="1">
      <c r="A52" s="57" t="s">
        <v>32</v>
      </c>
      <c r="B52" s="57"/>
      <c r="C52" s="57"/>
      <c r="D52" s="57"/>
      <c r="E52" s="51"/>
      <c r="F52" s="58"/>
      <c r="G52" s="22">
        <f>G47+G51</f>
        <v>82528.899999999994</v>
      </c>
      <c r="H52" s="25"/>
      <c r="I52" s="22">
        <f>I47+I51</f>
        <v>65268</v>
      </c>
    </row>
    <row r="53" spans="1:9" ht="19.5" customHeight="1" thickTop="1">
      <c r="A53" s="57"/>
      <c r="B53" s="57"/>
      <c r="C53" s="57"/>
      <c r="D53" s="57"/>
      <c r="E53" s="51"/>
      <c r="F53" s="58"/>
      <c r="G53" s="21"/>
      <c r="H53" s="25"/>
      <c r="I53" s="21"/>
    </row>
    <row r="54" spans="1:9">
      <c r="A54" s="65" t="s">
        <v>65</v>
      </c>
      <c r="B54" s="65" t="s">
        <v>66</v>
      </c>
      <c r="E54" s="39"/>
      <c r="G54" s="48" t="s">
        <v>68</v>
      </c>
      <c r="H54" s="66"/>
      <c r="I54" s="48"/>
    </row>
    <row r="55" spans="1:9" ht="15" customHeight="1">
      <c r="A55" s="68" t="s">
        <v>60</v>
      </c>
      <c r="B55" s="68" t="s">
        <v>67</v>
      </c>
      <c r="C55" s="57"/>
      <c r="D55" s="57"/>
      <c r="E55" s="46"/>
      <c r="F55" s="57"/>
      <c r="G55" s="59" t="s">
        <v>69</v>
      </c>
      <c r="H55" s="58"/>
      <c r="I55" s="59"/>
    </row>
    <row r="56" spans="1:9" ht="15.75" thickBot="1">
      <c r="A56" s="55"/>
      <c r="B56" s="55"/>
      <c r="C56" s="55"/>
      <c r="D56" s="55"/>
      <c r="E56" s="55"/>
      <c r="F56" s="55"/>
      <c r="G56" s="55"/>
      <c r="H56" s="55"/>
      <c r="I56" s="55"/>
    </row>
    <row r="57" spans="1:9">
      <c r="A57" s="56"/>
      <c r="B57" s="56"/>
      <c r="C57" s="56"/>
      <c r="D57" s="56"/>
      <c r="E57" s="56"/>
      <c r="F57" s="56"/>
      <c r="G57" s="56"/>
      <c r="H57" s="56"/>
      <c r="I57" s="56"/>
    </row>
    <row r="59" spans="1:9">
      <c r="G59" s="66" t="s">
        <v>0</v>
      </c>
      <c r="I59" s="66" t="s">
        <v>0</v>
      </c>
    </row>
    <row r="61" spans="1:9">
      <c r="G61" s="66">
        <f>+G52-G25</f>
        <v>0</v>
      </c>
      <c r="I61" s="66">
        <f>+I52-I25</f>
        <v>-3.1569999999192078E-2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tabSelected="1" topLeftCell="A24" zoomScaleNormal="100" workbookViewId="0">
      <selection activeCell="P35" sqref="P35"/>
    </sheetView>
  </sheetViews>
  <sheetFormatPr baseColWidth="10" defaultColWidth="11.42578125" defaultRowHeight="15"/>
  <cols>
    <col min="1" max="1" width="40.28515625" style="65" customWidth="1"/>
    <col min="2" max="3" width="9.140625" style="65"/>
    <col min="4" max="4" width="4.42578125" style="65" customWidth="1"/>
    <col min="5" max="5" width="6.42578125" style="39" customWidth="1"/>
    <col min="6" max="6" width="1.5703125" style="65" customWidth="1"/>
    <col min="7" max="7" width="15.140625" style="66" customWidth="1"/>
    <col min="8" max="8" width="3.42578125" style="66" customWidth="1"/>
    <col min="9" max="9" width="11.5703125" style="66" customWidth="1"/>
    <col min="10" max="10" width="11.42578125" style="64"/>
    <col min="11" max="16384" width="11.42578125" style="65"/>
  </cols>
  <sheetData>
    <row r="1" spans="1:10">
      <c r="A1" s="1" t="s">
        <v>16</v>
      </c>
      <c r="B1" s="1"/>
      <c r="C1" s="1"/>
      <c r="D1" s="1"/>
      <c r="E1" s="42"/>
      <c r="F1" s="1"/>
      <c r="G1" s="7"/>
      <c r="H1" s="7"/>
      <c r="I1" s="7"/>
      <c r="J1" s="37"/>
    </row>
    <row r="2" spans="1:10">
      <c r="A2" s="2" t="s">
        <v>17</v>
      </c>
      <c r="B2" s="2"/>
      <c r="C2" s="2"/>
      <c r="D2" s="2"/>
      <c r="E2" s="43"/>
      <c r="F2" s="2"/>
      <c r="G2" s="7"/>
      <c r="H2" s="7"/>
      <c r="I2" s="7"/>
      <c r="J2" s="37"/>
    </row>
    <row r="3" spans="1:10" ht="10.5" customHeight="1">
      <c r="A3" s="2"/>
      <c r="B3" s="2"/>
      <c r="C3" s="2"/>
      <c r="D3" s="2"/>
      <c r="E3" s="43"/>
      <c r="F3" s="2"/>
      <c r="G3" s="7"/>
      <c r="H3" s="7"/>
      <c r="I3" s="7"/>
      <c r="J3" s="37"/>
    </row>
    <row r="4" spans="1:10">
      <c r="A4" s="1" t="s">
        <v>48</v>
      </c>
      <c r="B4" s="1"/>
      <c r="C4" s="1"/>
      <c r="D4" s="1"/>
      <c r="E4" s="42"/>
      <c r="F4" s="1"/>
      <c r="G4" s="7"/>
      <c r="H4" s="7"/>
      <c r="I4" s="7"/>
      <c r="J4" s="37"/>
    </row>
    <row r="5" spans="1:10" ht="10.5" customHeight="1">
      <c r="A5" s="2"/>
      <c r="B5" s="2"/>
      <c r="C5" s="2"/>
      <c r="D5" s="2"/>
      <c r="E5" s="43"/>
      <c r="F5" s="2"/>
      <c r="G5" s="7"/>
      <c r="H5" s="7"/>
      <c r="I5" s="7"/>
      <c r="J5" s="37"/>
    </row>
    <row r="6" spans="1:10">
      <c r="A6" s="3" t="s">
        <v>73</v>
      </c>
      <c r="B6" s="3"/>
      <c r="C6" s="3"/>
      <c r="D6" s="3"/>
      <c r="E6" s="43"/>
      <c r="F6" s="3"/>
      <c r="G6" s="2"/>
      <c r="H6" s="2"/>
      <c r="I6" s="2"/>
      <c r="J6" s="38"/>
    </row>
    <row r="7" spans="1:10" ht="10.5" customHeight="1">
      <c r="A7" s="2"/>
      <c r="B7" s="2"/>
      <c r="C7" s="2"/>
      <c r="D7" s="2"/>
      <c r="E7" s="43"/>
      <c r="F7" s="2"/>
      <c r="G7" s="7"/>
      <c r="H7" s="7"/>
      <c r="I7" s="7"/>
      <c r="J7" s="37"/>
    </row>
    <row r="8" spans="1:10">
      <c r="A8" s="2" t="s">
        <v>19</v>
      </c>
      <c r="B8" s="2"/>
      <c r="C8" s="2"/>
      <c r="D8" s="2"/>
      <c r="E8" s="43"/>
      <c r="F8" s="2"/>
      <c r="G8" s="2"/>
      <c r="H8" s="2"/>
      <c r="I8" s="2"/>
      <c r="J8" s="38"/>
    </row>
    <row r="9" spans="1:10" ht="15.75" thickBot="1">
      <c r="A9" s="55"/>
      <c r="B9" s="55"/>
      <c r="C9" s="55"/>
      <c r="D9" s="55"/>
      <c r="E9" s="44"/>
      <c r="F9" s="55"/>
      <c r="G9" s="55"/>
      <c r="H9" s="55"/>
      <c r="I9" s="55"/>
      <c r="J9" s="56"/>
    </row>
    <row r="10" spans="1:10">
      <c r="A10" s="56"/>
      <c r="B10" s="56"/>
      <c r="C10" s="56"/>
      <c r="D10" s="56"/>
      <c r="E10" s="45"/>
      <c r="F10" s="56"/>
      <c r="G10" s="56"/>
      <c r="H10" s="56"/>
      <c r="I10" s="56"/>
      <c r="J10" s="56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64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3" t="s">
        <v>51</v>
      </c>
    </row>
    <row r="14" spans="1:10">
      <c r="A14" s="35" t="s">
        <v>35</v>
      </c>
      <c r="G14" s="111">
        <v>72441.3</v>
      </c>
      <c r="H14" s="82"/>
      <c r="I14" s="100">
        <v>65435.750419999997</v>
      </c>
    </row>
    <row r="15" spans="1:10">
      <c r="A15" s="35" t="s">
        <v>36</v>
      </c>
      <c r="D15" s="53"/>
      <c r="E15" s="54"/>
      <c r="G15" s="112">
        <v>17620.900000000001</v>
      </c>
      <c r="H15" s="83"/>
      <c r="I15" s="101">
        <v>18483.13825</v>
      </c>
    </row>
    <row r="16" spans="1:10" ht="16.5" customHeight="1">
      <c r="A16" s="36" t="s">
        <v>61</v>
      </c>
      <c r="D16" s="53"/>
      <c r="E16" s="54"/>
      <c r="G16" s="112">
        <v>10776.9</v>
      </c>
      <c r="H16" s="83"/>
      <c r="I16" s="101">
        <v>11363.414849999999</v>
      </c>
    </row>
    <row r="17" spans="1:9">
      <c r="A17" s="35" t="s">
        <v>37</v>
      </c>
      <c r="D17" s="53"/>
      <c r="E17" s="54"/>
      <c r="G17" s="112">
        <v>5142.5</v>
      </c>
      <c r="H17" s="83"/>
      <c r="I17" s="101">
        <v>5049.8041499999999</v>
      </c>
    </row>
    <row r="18" spans="1:9">
      <c r="A18" s="35" t="s">
        <v>38</v>
      </c>
      <c r="D18" s="53"/>
      <c r="E18" s="54"/>
      <c r="G18" s="113">
        <v>2427.5</v>
      </c>
      <c r="H18" s="84"/>
      <c r="I18" s="102">
        <v>2245.3672099999999</v>
      </c>
    </row>
    <row r="19" spans="1:9">
      <c r="A19" s="32"/>
      <c r="D19" s="53"/>
      <c r="E19" s="54"/>
      <c r="G19" s="69">
        <f>SUM(G14:G18)</f>
        <v>108409.1</v>
      </c>
      <c r="H19" s="69"/>
      <c r="I19" s="69">
        <f>SUM(I14:I18)</f>
        <v>102577.47487999999</v>
      </c>
    </row>
    <row r="20" spans="1:9">
      <c r="A20" s="33" t="s">
        <v>52</v>
      </c>
      <c r="D20" s="53"/>
      <c r="E20" s="54"/>
      <c r="G20" s="70"/>
      <c r="H20" s="70"/>
      <c r="I20" s="70"/>
    </row>
    <row r="21" spans="1:9">
      <c r="A21" s="35" t="s">
        <v>39</v>
      </c>
      <c r="D21" s="53"/>
      <c r="E21" s="54"/>
      <c r="G21" s="114">
        <v>34789.9</v>
      </c>
      <c r="H21" s="85"/>
      <c r="I21" s="103">
        <v>34470.704810000003</v>
      </c>
    </row>
    <row r="22" spans="1:9">
      <c r="A22" s="35" t="s">
        <v>40</v>
      </c>
      <c r="D22" s="53"/>
      <c r="E22" s="54"/>
      <c r="G22" s="114">
        <v>38329.599999999999</v>
      </c>
      <c r="H22" s="85"/>
      <c r="I22" s="103">
        <v>34445.436430000002</v>
      </c>
    </row>
    <row r="23" spans="1:9">
      <c r="A23" s="35" t="s">
        <v>41</v>
      </c>
      <c r="D23" s="53"/>
      <c r="E23" s="54"/>
      <c r="G23" s="114">
        <v>17309.2</v>
      </c>
      <c r="H23" s="85"/>
      <c r="I23" s="103">
        <v>16872.107049999999</v>
      </c>
    </row>
    <row r="24" spans="1:9">
      <c r="A24" s="35" t="s">
        <v>54</v>
      </c>
      <c r="D24" s="53"/>
      <c r="E24" s="54"/>
      <c r="G24" s="115">
        <v>11395.5</v>
      </c>
      <c r="H24" s="85"/>
      <c r="I24" s="104">
        <v>10033.30179</v>
      </c>
    </row>
    <row r="25" spans="1:9" ht="21" customHeight="1">
      <c r="A25" s="33"/>
      <c r="D25" s="53"/>
      <c r="E25" s="54"/>
      <c r="G25" s="71">
        <f>SUM(G21:G24)</f>
        <v>101824.2</v>
      </c>
      <c r="H25" s="72"/>
      <c r="I25" s="71">
        <f>SUM(I21:I24)</f>
        <v>95821.550079999986</v>
      </c>
    </row>
    <row r="26" spans="1:9" ht="13.5" customHeight="1">
      <c r="A26" s="33" t="s">
        <v>62</v>
      </c>
      <c r="D26" s="53"/>
      <c r="E26" s="54"/>
      <c r="G26" s="86">
        <v>4</v>
      </c>
      <c r="H26" s="85"/>
      <c r="I26" s="104">
        <v>25.653099999999998</v>
      </c>
    </row>
    <row r="27" spans="1:9" ht="21" customHeight="1">
      <c r="A27" s="31" t="s">
        <v>42</v>
      </c>
      <c r="D27" s="53"/>
      <c r="E27" s="54"/>
      <c r="G27" s="73">
        <f>+G19-G25-G26</f>
        <v>6580.9000000000087</v>
      </c>
      <c r="H27" s="69"/>
      <c r="I27" s="73">
        <f>+I19-I25-I26</f>
        <v>6730.2717000000075</v>
      </c>
    </row>
    <row r="28" spans="1:9">
      <c r="A28" s="31"/>
      <c r="D28" s="53"/>
      <c r="E28" s="54"/>
      <c r="G28" s="74"/>
      <c r="H28" s="76"/>
      <c r="I28" s="74"/>
    </row>
    <row r="29" spans="1:9">
      <c r="A29" s="33" t="s">
        <v>53</v>
      </c>
      <c r="D29" s="53"/>
      <c r="E29" s="54"/>
      <c r="G29" s="74"/>
      <c r="H29" s="76"/>
      <c r="I29" s="74"/>
    </row>
    <row r="30" spans="1:9">
      <c r="A30" s="35" t="s">
        <v>43</v>
      </c>
      <c r="D30" s="53"/>
      <c r="E30" s="54"/>
      <c r="G30" s="116">
        <v>282.10000000000002</v>
      </c>
      <c r="H30" s="87"/>
      <c r="I30" s="105">
        <v>253.83402000000001</v>
      </c>
    </row>
    <row r="31" spans="1:9">
      <c r="A31" s="35" t="s">
        <v>46</v>
      </c>
      <c r="D31" s="53"/>
      <c r="E31" s="54"/>
      <c r="G31" s="117">
        <f>5069-486.1-69.8</f>
        <v>4513.0999999999995</v>
      </c>
      <c r="H31" s="98"/>
      <c r="I31" s="131">
        <f>5126.12904-745.6-91.8</f>
        <v>4288.7290399999993</v>
      </c>
    </row>
    <row r="32" spans="1:9" ht="18.75" customHeight="1">
      <c r="A32" s="34"/>
      <c r="D32" s="53"/>
      <c r="E32" s="54"/>
      <c r="G32" s="75">
        <f>SUM(G30:G31)</f>
        <v>4795.2</v>
      </c>
      <c r="H32" s="76"/>
      <c r="I32" s="75">
        <f>SUM(I30:I31)</f>
        <v>4542.5630599999995</v>
      </c>
    </row>
    <row r="33" spans="1:10">
      <c r="A33" s="34"/>
      <c r="D33" s="53"/>
      <c r="E33" s="54"/>
      <c r="G33" s="76"/>
      <c r="H33" s="76"/>
      <c r="I33" s="76"/>
    </row>
    <row r="34" spans="1:10">
      <c r="A34" s="31" t="s">
        <v>45</v>
      </c>
      <c r="D34" s="53"/>
      <c r="E34" s="54"/>
      <c r="G34" s="74">
        <f>+G27-G32</f>
        <v>1785.7000000000089</v>
      </c>
      <c r="H34" s="76"/>
      <c r="I34" s="74">
        <f>+I27-I32</f>
        <v>2187.708640000008</v>
      </c>
    </row>
    <row r="35" spans="1:10">
      <c r="A35" s="31"/>
      <c r="D35" s="53"/>
      <c r="E35" s="54"/>
      <c r="G35" s="74"/>
      <c r="H35" s="76"/>
      <c r="I35" s="74"/>
    </row>
    <row r="36" spans="1:10">
      <c r="A36" s="33" t="s">
        <v>44</v>
      </c>
      <c r="D36" s="53"/>
      <c r="E36" s="54"/>
      <c r="G36" s="118">
        <v>929.9</v>
      </c>
      <c r="H36" s="84"/>
      <c r="I36" s="102">
        <v>266.68522000000002</v>
      </c>
    </row>
    <row r="37" spans="1:10" ht="10.5" customHeight="1">
      <c r="A37" s="31"/>
      <c r="D37" s="53"/>
      <c r="E37" s="54"/>
      <c r="G37" s="74"/>
      <c r="H37" s="76"/>
      <c r="I37" s="74"/>
    </row>
    <row r="38" spans="1:10">
      <c r="A38" s="31" t="s">
        <v>55</v>
      </c>
      <c r="D38" s="53"/>
      <c r="E38" s="54"/>
      <c r="G38" s="69">
        <f>SUM(G34:G36)</f>
        <v>2715.600000000009</v>
      </c>
      <c r="H38" s="69"/>
      <c r="I38" s="69">
        <f>SUM(I34:I36)</f>
        <v>2454.3938600000079</v>
      </c>
    </row>
    <row r="39" spans="1:10">
      <c r="A39" s="31"/>
      <c r="D39" s="53"/>
      <c r="E39" s="54"/>
      <c r="G39" s="74"/>
      <c r="H39" s="76"/>
      <c r="I39" s="74"/>
    </row>
    <row r="40" spans="1:10">
      <c r="A40" s="33" t="s">
        <v>47</v>
      </c>
      <c r="D40" s="53"/>
      <c r="E40" s="54"/>
      <c r="G40" s="76">
        <v>-486.1</v>
      </c>
      <c r="H40" s="76"/>
      <c r="I40" s="76">
        <v>-745.6</v>
      </c>
    </row>
    <row r="41" spans="1:10">
      <c r="A41" s="33" t="s">
        <v>63</v>
      </c>
      <c r="D41" s="53"/>
      <c r="E41" s="54"/>
      <c r="G41" s="76">
        <v>-69.8</v>
      </c>
      <c r="H41" s="76"/>
      <c r="I41" s="76">
        <v>-91.8</v>
      </c>
    </row>
    <row r="42" spans="1:10" ht="24.75" customHeight="1" thickBot="1">
      <c r="A42" s="31" t="s">
        <v>49</v>
      </c>
      <c r="D42" s="53"/>
      <c r="E42" s="54"/>
      <c r="G42" s="77">
        <f>SUM(G38:G41)</f>
        <v>2159.7000000000089</v>
      </c>
      <c r="H42" s="76"/>
      <c r="I42" s="77">
        <f>SUM(I38:I41)</f>
        <v>1616.993860000008</v>
      </c>
    </row>
    <row r="43" spans="1:10" ht="15.75" thickTop="1"/>
    <row r="44" spans="1:10">
      <c r="G44" s="48"/>
      <c r="I44" s="48"/>
    </row>
    <row r="45" spans="1:10">
      <c r="G45" s="48"/>
      <c r="I45" s="48"/>
    </row>
    <row r="46" spans="1:10">
      <c r="A46" s="65" t="s">
        <v>65</v>
      </c>
      <c r="B46" s="65" t="s">
        <v>66</v>
      </c>
      <c r="G46" s="48" t="s">
        <v>68</v>
      </c>
      <c r="I46" s="48"/>
    </row>
    <row r="47" spans="1:10" ht="15" customHeight="1">
      <c r="A47" s="68" t="s">
        <v>60</v>
      </c>
      <c r="B47" s="68" t="s">
        <v>67</v>
      </c>
      <c r="C47" s="57"/>
      <c r="D47" s="57"/>
      <c r="E47" s="46"/>
      <c r="F47" s="57"/>
      <c r="G47" s="59" t="s">
        <v>69</v>
      </c>
      <c r="H47" s="58"/>
      <c r="I47" s="59"/>
      <c r="J47" s="60"/>
    </row>
    <row r="48" spans="1:10">
      <c r="A48" s="61" t="s">
        <v>0</v>
      </c>
      <c r="B48" s="62"/>
      <c r="C48" s="62"/>
      <c r="D48" s="62"/>
      <c r="E48" s="47"/>
      <c r="F48" s="62"/>
      <c r="G48" s="62"/>
      <c r="H48" s="63"/>
      <c r="I48" s="62"/>
    </row>
    <row r="49" spans="1:10">
      <c r="A49" s="61"/>
      <c r="B49" s="62"/>
      <c r="C49" s="62"/>
      <c r="D49" s="62"/>
      <c r="E49" s="47"/>
      <c r="F49" s="62"/>
      <c r="G49" s="62"/>
      <c r="H49" s="63"/>
      <c r="I49" s="62"/>
    </row>
    <row r="50" spans="1:10" ht="15.75" thickBot="1">
      <c r="A50" s="55"/>
      <c r="B50" s="55"/>
      <c r="C50" s="55"/>
      <c r="D50" s="55"/>
      <c r="E50" s="44"/>
      <c r="F50" s="55"/>
      <c r="G50" s="55"/>
      <c r="H50" s="55"/>
      <c r="I50" s="55"/>
      <c r="J50" s="56"/>
    </row>
    <row r="51" spans="1:10">
      <c r="A51" s="56"/>
      <c r="B51" s="56"/>
      <c r="C51" s="56"/>
      <c r="D51" s="56"/>
      <c r="E51" s="45"/>
      <c r="F51" s="56"/>
      <c r="G51" s="56"/>
      <c r="H51" s="56"/>
      <c r="I51" s="56"/>
      <c r="J51" s="56"/>
    </row>
    <row r="56" spans="1:10">
      <c r="A56" s="65" t="s">
        <v>0</v>
      </c>
    </row>
    <row r="57" spans="1:10">
      <c r="A57" s="65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2019-11-06T20:11:19Z</cp:lastPrinted>
  <dcterms:created xsi:type="dcterms:W3CDTF">2011-01-17T20:49:33Z</dcterms:created>
  <dcterms:modified xsi:type="dcterms:W3CDTF">2019-11-06T20:11:27Z</dcterms:modified>
</cp:coreProperties>
</file>