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005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100" i="1" l="1"/>
  <c r="C99" i="1"/>
  <c r="C98" i="1"/>
  <c r="C97" i="1"/>
  <c r="C96" i="1"/>
  <c r="C95" i="1"/>
  <c r="C94" i="1"/>
  <c r="C93" i="1"/>
  <c r="C90" i="1"/>
  <c r="C86" i="1"/>
  <c r="C85" i="1"/>
  <c r="C84" i="1"/>
  <c r="C83" i="1"/>
  <c r="C79" i="1"/>
  <c r="C78" i="1"/>
  <c r="C77" i="1"/>
  <c r="C76" i="1"/>
  <c r="C75" i="1"/>
  <c r="C73" i="1"/>
  <c r="C72" i="1"/>
  <c r="C71" i="1"/>
  <c r="C67" i="1"/>
  <c r="C66" i="1"/>
  <c r="C65" i="1"/>
  <c r="C62" i="1"/>
  <c r="C41" i="1"/>
  <c r="C39" i="1"/>
  <c r="C36" i="1"/>
  <c r="C34" i="1"/>
  <c r="C29" i="1"/>
  <c r="C23" i="1"/>
  <c r="C16" i="1"/>
  <c r="C6" i="1"/>
  <c r="C82" i="1" l="1"/>
  <c r="C20" i="1"/>
  <c r="C64" i="1"/>
  <c r="C103" i="1" s="1"/>
  <c r="C92" i="1"/>
  <c r="C33" i="1"/>
  <c r="C70" i="1"/>
  <c r="C22" i="1"/>
  <c r="C88" i="1" l="1"/>
  <c r="C45" i="1"/>
  <c r="C104" i="1"/>
  <c r="C106" i="1" l="1"/>
</calcChain>
</file>

<file path=xl/sharedStrings.xml><?xml version="1.0" encoding="utf-8"?>
<sst xmlns="http://schemas.openxmlformats.org/spreadsheetml/2006/main" count="108" uniqueCount="90">
  <si>
    <t>CENTRAL DE DEPOSITO DE VALORES, S.A. DE C.V.</t>
  </si>
  <si>
    <t>BALANCE GENERAL AL 30 DE SEPTIEMBRE DE 2019</t>
  </si>
  <si>
    <t>(Cifras en US$)</t>
  </si>
  <si>
    <t>2019 SEPTIEMBRE</t>
  </si>
  <si>
    <t>ACTIVO</t>
  </si>
  <si>
    <t>CIRCULANTE</t>
  </si>
  <si>
    <t>Efectivo y Equivalentes</t>
  </si>
  <si>
    <t>Bancos</t>
  </si>
  <si>
    <t>Disponible restringido</t>
  </si>
  <si>
    <t>Inversiones Financieras</t>
  </si>
  <si>
    <t>Cuentas y documentos por cobrar a clientes</t>
  </si>
  <si>
    <t>Cuentas y documentos por cobrar relacionados</t>
  </si>
  <si>
    <t>Rendimientos por cobrar</t>
  </si>
  <si>
    <t>Impuestos</t>
  </si>
  <si>
    <t>Gastos pagados por anticipado</t>
  </si>
  <si>
    <t>ACTIVOS A LARGO PLAZO</t>
  </si>
  <si>
    <t xml:space="preserve">Muebles </t>
  </si>
  <si>
    <t>Cuentas por cobrar a largo plazo</t>
  </si>
  <si>
    <t>Activos intangibles</t>
  </si>
  <si>
    <t>TOTAL DEL ACTIVO</t>
  </si>
  <si>
    <t>PASIVO</t>
  </si>
  <si>
    <t>CIRCULANTES</t>
  </si>
  <si>
    <t>Prestamos y sobregiros</t>
  </si>
  <si>
    <t>Obligaciones por custodia y admón</t>
  </si>
  <si>
    <t>Cuentas por pagar</t>
  </si>
  <si>
    <t>Cuentas por pagar relacionadas</t>
  </si>
  <si>
    <t>Impuestos por pagar propios</t>
  </si>
  <si>
    <t>OTROS PASIVOS Y PROVISIONES</t>
  </si>
  <si>
    <t xml:space="preserve">Otros Ingresos Diferidos </t>
  </si>
  <si>
    <t>Estimación para obligaciones laborales</t>
  </si>
  <si>
    <t>PATRIMONIO</t>
  </si>
  <si>
    <t>CAPITAL</t>
  </si>
  <si>
    <t>Capital social</t>
  </si>
  <si>
    <t>RESERVAS DE CAPITAL</t>
  </si>
  <si>
    <t>Reserva legal</t>
  </si>
  <si>
    <t>Reserva voluntaria de liquidez</t>
  </si>
  <si>
    <t>REVALUACIONES</t>
  </si>
  <si>
    <t>Revaluacion de Inversiones</t>
  </si>
  <si>
    <t>RESULTADOS</t>
  </si>
  <si>
    <t>Resultados acumulados</t>
  </si>
  <si>
    <t>Resultados del período</t>
  </si>
  <si>
    <t>TOTAL PASIVO Y PATRIMONIO</t>
  </si>
  <si>
    <t>ESTADO DE RESULTADO ACUMULADO  ENERO - DICIEMBRE 2019</t>
  </si>
  <si>
    <t>A</t>
  </si>
  <si>
    <t xml:space="preserve">INGRESOS DE OPERACIÓN </t>
  </si>
  <si>
    <t>I</t>
  </si>
  <si>
    <t>ING. POR SERV. DE DEPOSITO, CUSTODIA Y ADMON.</t>
  </si>
  <si>
    <t>II</t>
  </si>
  <si>
    <t>ING. POR SERV. ELECTRONICOS DE CUSTODIA Y ADMON.</t>
  </si>
  <si>
    <t>III</t>
  </si>
  <si>
    <t>INGRESOS POR DERECHOS DE INSCRIPCION</t>
  </si>
  <si>
    <t>IV</t>
  </si>
  <si>
    <t>INGRESOS DIVERSOS</t>
  </si>
  <si>
    <t xml:space="preserve">GASTOS DE OPERACIÓN </t>
  </si>
  <si>
    <t>GASTOS POR SERVICIOS DE CUSTODIA</t>
  </si>
  <si>
    <t>GASTOS POR SEGUROS POR SERVICIOS DE CUSTODIA</t>
  </si>
  <si>
    <t>GTOS POR SERVICIOS DE SOFTWARE Y ELECTRONICOS</t>
  </si>
  <si>
    <t>OTROS GTOS. DE OPER. POR SERV. DE CUSTODIA Y ADMON.</t>
  </si>
  <si>
    <t>V</t>
  </si>
  <si>
    <t xml:space="preserve">GASTOS DE PERSONAL </t>
  </si>
  <si>
    <t>VI</t>
  </si>
  <si>
    <t xml:space="preserve">GASTOS DE DIRECTORIO </t>
  </si>
  <si>
    <t>VII</t>
  </si>
  <si>
    <t xml:space="preserve">GASTOS POR SERVICIOS RECIBIDOS DE TERCEROS </t>
  </si>
  <si>
    <t>VIII</t>
  </si>
  <si>
    <t xml:space="preserve">IMPUESTOS Y CONTRIBUCIONES </t>
  </si>
  <si>
    <t>IX</t>
  </si>
  <si>
    <t xml:space="preserve">GASTOS DIVERSOS </t>
  </si>
  <si>
    <t>DEPRECIACION Y AMORTIZACION</t>
  </si>
  <si>
    <t>DEPRECIACION DE BIENES MUEBLES</t>
  </si>
  <si>
    <t>INSTALACIONES</t>
  </si>
  <si>
    <t>AMORTIZACION DE SOFTWARE</t>
  </si>
  <si>
    <t>UTILIDAD (PERDIDA) DE OPERACIÓN (A-A)</t>
  </si>
  <si>
    <t>B</t>
  </si>
  <si>
    <t xml:space="preserve">INGRESOS FINANCIEROS </t>
  </si>
  <si>
    <t xml:space="preserve">GASTOS FINANCIEROS </t>
  </si>
  <si>
    <t>GASTOS POR INVERSIONES EN VALORES</t>
  </si>
  <si>
    <t>GASTOS POR INVERSIONES EN REPORTOS</t>
  </si>
  <si>
    <t xml:space="preserve">GASTOS POR INVERS EN ADMON DE CARTERA </t>
  </si>
  <si>
    <t>GASTOS CON INSTITUCIONES FINANCIERAS</t>
  </si>
  <si>
    <t>GASTOS DE OPERACIÓN DE CAMBIO DE MONEDA EXTRANJERA</t>
  </si>
  <si>
    <t>PROVISIÓN PARA INCOBRABILIDAD DE CUENTAS Y DOCUMENTOS POR COBRAR</t>
  </si>
  <si>
    <t>C</t>
  </si>
  <si>
    <t xml:space="preserve">INGRESOS EXTRAORDINARIOS </t>
  </si>
  <si>
    <t>D</t>
  </si>
  <si>
    <t xml:space="preserve">GASTOS EXTRAORDINARIOS </t>
  </si>
  <si>
    <t>GASTO POR IMPUESTO SOBRE LA RENTA</t>
  </si>
  <si>
    <t>TOTAL INGRESOS ACUMULADOS DEL EJERCICIO</t>
  </si>
  <si>
    <t>TOTAL GASTOS ACUMULADOS DEL EJERCICIO</t>
  </si>
  <si>
    <t>UTILIDAD (PERDIDA) ACUMULADOS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</si>
</sst>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/>
    <xf numFmtId="17" fontId="4" fillId="0" borderId="1" xfId="3" applyNumberFormat="1" applyFont="1" applyFill="1" applyBorder="1" applyAlignment="1">
      <alignment horizontal="center"/>
    </xf>
    <xf numFmtId="17" fontId="2" fillId="0" borderId="1" xfId="1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43" fontId="3" fillId="0" borderId="0" xfId="2" applyNumberFormat="1" applyFont="1" applyFill="1"/>
    <xf numFmtId="43" fontId="2" fillId="0" borderId="0" xfId="1" applyNumberFormat="1" applyFont="1" applyFill="1"/>
    <xf numFmtId="43" fontId="3" fillId="0" borderId="0" xfId="1" applyNumberFormat="1" applyFont="1" applyFill="1"/>
    <xf numFmtId="0" fontId="3" fillId="0" borderId="0" xfId="0" quotePrefix="1" applyFont="1" applyFill="1" applyAlignment="1">
      <alignment horizontal="left"/>
    </xf>
    <xf numFmtId="43" fontId="3" fillId="0" borderId="0" xfId="0" applyNumberFormat="1" applyFont="1" applyFill="1"/>
    <xf numFmtId="0" fontId="3" fillId="0" borderId="0" xfId="0" applyFont="1" applyFill="1" applyAlignment="1">
      <alignment horizontal="left"/>
    </xf>
    <xf numFmtId="43" fontId="3" fillId="0" borderId="2" xfId="1" applyFont="1" applyFill="1" applyBorder="1"/>
    <xf numFmtId="0" fontId="2" fillId="0" borderId="0" xfId="0" quotePrefix="1" applyFont="1" applyFill="1" applyAlignment="1">
      <alignment horizontal="left"/>
    </xf>
    <xf numFmtId="43" fontId="3" fillId="0" borderId="0" xfId="1" applyNumberFormat="1" applyFont="1" applyFill="1" applyBorder="1"/>
    <xf numFmtId="43" fontId="3" fillId="0" borderId="2" xfId="1" applyNumberFormat="1" applyFont="1" applyFill="1" applyBorder="1"/>
    <xf numFmtId="43" fontId="2" fillId="0" borderId="3" xfId="1" applyNumberFormat="1" applyFont="1" applyFill="1" applyBorder="1"/>
    <xf numFmtId="43" fontId="2" fillId="0" borderId="0" xfId="1" applyNumberFormat="1" applyFont="1" applyFill="1" applyBorder="1"/>
    <xf numFmtId="43" fontId="2" fillId="0" borderId="2" xfId="1" applyNumberFormat="1" applyFont="1" applyFill="1" applyBorder="1"/>
    <xf numFmtId="0" fontId="3" fillId="0" borderId="0" xfId="0" applyFont="1" applyFill="1" applyAlignment="1">
      <alignment horizontal="center"/>
    </xf>
    <xf numFmtId="43" fontId="3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43" fontId="2" fillId="0" borderId="0" xfId="0" applyNumberFormat="1" applyFont="1" applyFill="1"/>
    <xf numFmtId="0" fontId="3" fillId="0" borderId="0" xfId="0" applyFont="1" applyFill="1" applyBorder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43" fontId="2" fillId="0" borderId="5" xfId="0" applyNumberFormat="1" applyFont="1" applyFill="1" applyBorder="1"/>
    <xf numFmtId="0" fontId="2" fillId="0" borderId="0" xfId="0" applyFont="1"/>
    <xf numFmtId="43" fontId="2" fillId="0" borderId="0" xfId="0" applyNumberFormat="1" applyFont="1" applyFill="1" applyBorder="1"/>
    <xf numFmtId="43" fontId="3" fillId="0" borderId="0" xfId="0" applyNumberFormat="1" applyFont="1" applyFill="1" applyBorder="1"/>
    <xf numFmtId="0" fontId="2" fillId="0" borderId="0" xfId="0" quotePrefix="1" applyFont="1" applyFill="1" applyBorder="1" applyAlignment="1">
      <alignment horizontal="left"/>
    </xf>
    <xf numFmtId="43" fontId="2" fillId="0" borderId="2" xfId="0" applyNumberFormat="1" applyFont="1" applyFill="1" applyBorder="1"/>
    <xf numFmtId="43" fontId="2" fillId="0" borderId="4" xfId="0" applyNumberFormat="1" applyFont="1" applyFill="1" applyBorder="1"/>
    <xf numFmtId="0" fontId="3" fillId="0" borderId="0" xfId="0" applyFont="1" applyAlignment="1">
      <alignment horizontal="righ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miranda/Documents/De%20trabajo/Estados%20Financieros%20CEDEVAL/2019/CEDEVAL%20EF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BG_ER"/>
      <sheetName val="BG2"/>
      <sheetName val="IngC"/>
      <sheetName val="GtoC"/>
      <sheetName val="ERC"/>
      <sheetName val="I Msual"/>
      <sheetName val="G Msual"/>
      <sheetName val="R Msual"/>
      <sheetName val="Pres Ing"/>
      <sheetName val="Pres Gto"/>
      <sheetName val="Pres Res"/>
      <sheetName val="Ing Real 18"/>
      <sheetName val="Gto Real 18"/>
      <sheetName val="Res Real 18"/>
      <sheetName val="Grafik (2)"/>
      <sheetName val="ER Pres"/>
      <sheetName val="ER ACUM PRES"/>
      <sheetName val="Miles2"/>
      <sheetName val="Acum"/>
      <sheetName val="BG_ER (2)"/>
      <sheetName val="GASTOS"/>
      <sheetName val="INGRES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O9">
            <v>907717.13</v>
          </cell>
        </row>
        <row r="10">
          <cell r="O10">
            <v>12806</v>
          </cell>
        </row>
        <row r="11">
          <cell r="O11">
            <v>6000</v>
          </cell>
        </row>
        <row r="15">
          <cell r="O15">
            <v>148093.73000000001</v>
          </cell>
        </row>
        <row r="16">
          <cell r="O16">
            <v>20756.25</v>
          </cell>
        </row>
        <row r="17">
          <cell r="O17">
            <v>18424.68</v>
          </cell>
        </row>
        <row r="19">
          <cell r="O19">
            <v>325050.09999999998</v>
          </cell>
        </row>
        <row r="20">
          <cell r="O20">
            <v>39389.11</v>
          </cell>
        </row>
        <row r="21">
          <cell r="O21">
            <v>211770.42000000004</v>
          </cell>
        </row>
        <row r="22">
          <cell r="O22">
            <v>14491.279999999999</v>
          </cell>
        </row>
        <row r="23">
          <cell r="O23">
            <v>2495.5200000000004</v>
          </cell>
        </row>
        <row r="26">
          <cell r="O26">
            <v>6600.99</v>
          </cell>
        </row>
        <row r="27">
          <cell r="O27">
            <v>0</v>
          </cell>
        </row>
        <row r="28">
          <cell r="O28">
            <v>30689.82</v>
          </cell>
        </row>
        <row r="29">
          <cell r="O29">
            <v>0</v>
          </cell>
        </row>
        <row r="33">
          <cell r="O33">
            <v>104108.67000000001</v>
          </cell>
        </row>
        <row r="36">
          <cell r="O36">
            <v>4059.7</v>
          </cell>
        </row>
        <row r="37">
          <cell r="O37">
            <v>0</v>
          </cell>
        </row>
        <row r="38">
          <cell r="O38">
            <v>11.79</v>
          </cell>
        </row>
        <row r="39">
          <cell r="O39">
            <v>2994.4999999999995</v>
          </cell>
        </row>
        <row r="40">
          <cell r="O40">
            <v>258.58000000000004</v>
          </cell>
        </row>
        <row r="41">
          <cell r="O41">
            <v>7520.74</v>
          </cell>
        </row>
        <row r="43">
          <cell r="O43">
            <v>1725.95</v>
          </cell>
        </row>
        <row r="44">
          <cell r="O44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0"/>
  <sheetViews>
    <sheetView showGridLines="0" tabSelected="1" workbookViewId="0">
      <selection activeCell="A47" sqref="A47:XFD50"/>
    </sheetView>
  </sheetViews>
  <sheetFormatPr baseColWidth="10" defaultColWidth="14.85546875" defaultRowHeight="14.25" customHeight="1" x14ac:dyDescent="0.25"/>
  <cols>
    <col min="1" max="1" width="6" style="3" customWidth="1"/>
    <col min="2" max="2" width="67.42578125" style="3" customWidth="1"/>
    <col min="3" max="3" width="22.42578125" style="17" bestFit="1" customWidth="1"/>
    <col min="4" max="16384" width="14.85546875" style="3"/>
  </cols>
  <sheetData>
    <row r="1" spans="1:3" ht="15.75" x14ac:dyDescent="0.25">
      <c r="A1" s="1" t="s">
        <v>0</v>
      </c>
      <c r="B1" s="1"/>
      <c r="C1" s="1"/>
    </row>
    <row r="2" spans="1:3" ht="15.75" x14ac:dyDescent="0.25">
      <c r="A2" s="4" t="s">
        <v>1</v>
      </c>
      <c r="B2" s="5"/>
      <c r="C2" s="5"/>
    </row>
    <row r="3" spans="1:3" ht="15.75" x14ac:dyDescent="0.25">
      <c r="A3" s="6" t="s">
        <v>2</v>
      </c>
      <c r="B3" s="6"/>
      <c r="C3" s="6"/>
    </row>
    <row r="4" spans="1:3" ht="16.5" thickBot="1" x14ac:dyDescent="0.3">
      <c r="A4" s="7"/>
      <c r="B4" s="8"/>
      <c r="C4" s="9" t="s">
        <v>3</v>
      </c>
    </row>
    <row r="5" spans="1:3" ht="15.75" x14ac:dyDescent="0.25">
      <c r="A5" s="11" t="s">
        <v>4</v>
      </c>
      <c r="B5" s="12"/>
      <c r="C5" s="13"/>
    </row>
    <row r="6" spans="1:3" ht="15.75" x14ac:dyDescent="0.25">
      <c r="A6" s="11" t="s">
        <v>5</v>
      </c>
      <c r="B6" s="12"/>
      <c r="C6" s="14">
        <f>SUM(C7:C15)</f>
        <v>2810371.23</v>
      </c>
    </row>
    <row r="7" spans="1:3" ht="15.75" x14ac:dyDescent="0.25">
      <c r="A7" s="11"/>
      <c r="B7" s="12" t="s">
        <v>6</v>
      </c>
      <c r="C7" s="15">
        <v>114.29</v>
      </c>
    </row>
    <row r="8" spans="1:3" ht="15.75" x14ac:dyDescent="0.25">
      <c r="A8" s="11"/>
      <c r="B8" s="16" t="s">
        <v>7</v>
      </c>
      <c r="C8" s="17">
        <v>411491.64</v>
      </c>
    </row>
    <row r="9" spans="1:3" ht="15.75" x14ac:dyDescent="0.25">
      <c r="A9" s="11"/>
      <c r="B9" s="18" t="s">
        <v>8</v>
      </c>
      <c r="C9" s="17">
        <v>95370.49</v>
      </c>
    </row>
    <row r="10" spans="1:3" ht="15.75" x14ac:dyDescent="0.25">
      <c r="A10" s="11"/>
      <c r="B10" s="12" t="s">
        <v>9</v>
      </c>
      <c r="C10" s="17">
        <v>2047946.21</v>
      </c>
    </row>
    <row r="11" spans="1:3" ht="15.75" x14ac:dyDescent="0.25">
      <c r="A11" s="11"/>
      <c r="B11" s="16" t="s">
        <v>10</v>
      </c>
      <c r="C11" s="17">
        <v>144706.73000000001</v>
      </c>
    </row>
    <row r="12" spans="1:3" ht="15.75" x14ac:dyDescent="0.25">
      <c r="A12" s="11"/>
      <c r="B12" s="16" t="s">
        <v>11</v>
      </c>
      <c r="C12" s="17">
        <v>4589.41</v>
      </c>
    </row>
    <row r="13" spans="1:3" ht="15.75" x14ac:dyDescent="0.25">
      <c r="A13" s="11"/>
      <c r="B13" s="12" t="s">
        <v>12</v>
      </c>
      <c r="C13" s="17">
        <v>17417.88</v>
      </c>
    </row>
    <row r="14" spans="1:3" ht="15.75" x14ac:dyDescent="0.25">
      <c r="A14" s="11"/>
      <c r="B14" s="12" t="s">
        <v>13</v>
      </c>
      <c r="C14" s="15">
        <v>23845.48</v>
      </c>
    </row>
    <row r="15" spans="1:3" ht="15.75" x14ac:dyDescent="0.25">
      <c r="A15" s="11"/>
      <c r="B15" s="12" t="s">
        <v>14</v>
      </c>
      <c r="C15" s="19">
        <v>64889.1</v>
      </c>
    </row>
    <row r="16" spans="1:3" ht="15.75" x14ac:dyDescent="0.25">
      <c r="A16" s="20" t="s">
        <v>15</v>
      </c>
      <c r="B16" s="12"/>
      <c r="C16" s="14">
        <f>SUM(C17:C19)</f>
        <v>28037.34</v>
      </c>
    </row>
    <row r="17" spans="1:3" ht="14.25" customHeight="1" x14ac:dyDescent="0.25">
      <c r="A17" s="11"/>
      <c r="B17" s="12" t="s">
        <v>16</v>
      </c>
      <c r="C17" s="15">
        <v>20623.8</v>
      </c>
    </row>
    <row r="18" spans="1:3" ht="14.25" customHeight="1" x14ac:dyDescent="0.25">
      <c r="A18" s="11"/>
      <c r="B18" s="12" t="s">
        <v>17</v>
      </c>
      <c r="C18" s="21">
        <v>0</v>
      </c>
    </row>
    <row r="19" spans="1:3" ht="13.5" customHeight="1" x14ac:dyDescent="0.25">
      <c r="A19" s="11"/>
      <c r="B19" s="12" t="s">
        <v>18</v>
      </c>
      <c r="C19" s="19">
        <v>7413.54</v>
      </c>
    </row>
    <row r="20" spans="1:3" ht="14.25" customHeight="1" thickBot="1" x14ac:dyDescent="0.3">
      <c r="A20" s="11"/>
      <c r="B20" s="11" t="s">
        <v>19</v>
      </c>
      <c r="C20" s="23">
        <f>C16+C6</f>
        <v>2838408.57</v>
      </c>
    </row>
    <row r="21" spans="1:3" ht="14.25" customHeight="1" thickTop="1" x14ac:dyDescent="0.25">
      <c r="A21" s="11"/>
      <c r="B21" s="12"/>
      <c r="C21" s="15"/>
    </row>
    <row r="22" spans="1:3" ht="14.25" customHeight="1" x14ac:dyDescent="0.25">
      <c r="A22" s="11" t="s">
        <v>20</v>
      </c>
      <c r="B22" s="12"/>
      <c r="C22" s="14">
        <f>C23+C29</f>
        <v>166310.89000000001</v>
      </c>
    </row>
    <row r="23" spans="1:3" ht="14.25" customHeight="1" x14ac:dyDescent="0.25">
      <c r="A23" s="11" t="s">
        <v>21</v>
      </c>
      <c r="B23" s="12"/>
      <c r="C23" s="24">
        <f>SUM(C24:C28)</f>
        <v>143276.21000000002</v>
      </c>
    </row>
    <row r="24" spans="1:3" ht="14.25" customHeight="1" x14ac:dyDescent="0.25">
      <c r="A24" s="11"/>
      <c r="B24" s="12" t="s">
        <v>22</v>
      </c>
      <c r="C24" s="21">
        <v>0</v>
      </c>
    </row>
    <row r="25" spans="1:3" ht="14.25" customHeight="1" x14ac:dyDescent="0.25">
      <c r="A25" s="11"/>
      <c r="B25" s="16" t="s">
        <v>23</v>
      </c>
      <c r="C25" s="15">
        <v>18217.05</v>
      </c>
    </row>
    <row r="26" spans="1:3" ht="14.25" customHeight="1" x14ac:dyDescent="0.25">
      <c r="A26" s="11"/>
      <c r="B26" s="12" t="s">
        <v>24</v>
      </c>
      <c r="C26" s="17">
        <v>39565.4</v>
      </c>
    </row>
    <row r="27" spans="1:3" ht="14.25" customHeight="1" x14ac:dyDescent="0.25">
      <c r="A27" s="11"/>
      <c r="B27" s="12" t="s">
        <v>25</v>
      </c>
      <c r="C27" s="15">
        <v>13088.69</v>
      </c>
    </row>
    <row r="28" spans="1:3" ht="14.25" customHeight="1" x14ac:dyDescent="0.25">
      <c r="A28" s="11"/>
      <c r="B28" s="12" t="s">
        <v>26</v>
      </c>
      <c r="C28" s="15">
        <v>72405.070000000007</v>
      </c>
    </row>
    <row r="29" spans="1:3" ht="14.25" customHeight="1" x14ac:dyDescent="0.25">
      <c r="A29" s="11" t="s">
        <v>27</v>
      </c>
      <c r="B29" s="12"/>
      <c r="C29" s="25">
        <f>SUM(C30:C31)</f>
        <v>23034.68</v>
      </c>
    </row>
    <row r="30" spans="1:3" ht="14.25" customHeight="1" x14ac:dyDescent="0.25">
      <c r="A30" s="11"/>
      <c r="B30" s="12" t="s">
        <v>28</v>
      </c>
      <c r="C30" s="15">
        <v>0</v>
      </c>
    </row>
    <row r="31" spans="1:3" ht="14.25" customHeight="1" x14ac:dyDescent="0.25">
      <c r="A31" s="11"/>
      <c r="B31" s="16" t="s">
        <v>29</v>
      </c>
      <c r="C31" s="22">
        <v>23034.68</v>
      </c>
    </row>
    <row r="32" spans="1:3" ht="14.25" customHeight="1" x14ac:dyDescent="0.25">
      <c r="A32" s="11"/>
      <c r="B32" s="12"/>
      <c r="C32" s="15"/>
    </row>
    <row r="33" spans="1:3" ht="14.25" customHeight="1" x14ac:dyDescent="0.25">
      <c r="A33" s="11" t="s">
        <v>30</v>
      </c>
      <c r="B33" s="12"/>
      <c r="C33" s="14">
        <f>C34+C36+C41+C39</f>
        <v>2672097.6800000002</v>
      </c>
    </row>
    <row r="34" spans="1:3" ht="14.25" customHeight="1" x14ac:dyDescent="0.25">
      <c r="A34" s="11" t="s">
        <v>31</v>
      </c>
      <c r="B34" s="12"/>
      <c r="C34" s="14">
        <f>SUM(C35:C35)</f>
        <v>2000000</v>
      </c>
    </row>
    <row r="35" spans="1:3" ht="14.25" customHeight="1" x14ac:dyDescent="0.25">
      <c r="A35" s="11"/>
      <c r="B35" s="12" t="s">
        <v>32</v>
      </c>
      <c r="C35" s="15">
        <v>2000000</v>
      </c>
    </row>
    <row r="36" spans="1:3" ht="14.25" customHeight="1" x14ac:dyDescent="0.25">
      <c r="A36" s="11" t="s">
        <v>33</v>
      </c>
      <c r="B36" s="12"/>
      <c r="C36" s="14">
        <f>SUM(C37:C38)</f>
        <v>281500.37</v>
      </c>
    </row>
    <row r="37" spans="1:3" ht="14.25" customHeight="1" x14ac:dyDescent="0.25">
      <c r="A37" s="11"/>
      <c r="B37" s="12" t="s">
        <v>34</v>
      </c>
      <c r="C37" s="21">
        <v>212982</v>
      </c>
    </row>
    <row r="38" spans="1:3" ht="14.25" customHeight="1" x14ac:dyDescent="0.25">
      <c r="A38" s="11"/>
      <c r="B38" s="12" t="s">
        <v>35</v>
      </c>
      <c r="C38" s="21">
        <v>68518.37</v>
      </c>
    </row>
    <row r="39" spans="1:3" ht="14.25" customHeight="1" x14ac:dyDescent="0.25">
      <c r="A39" s="11" t="s">
        <v>36</v>
      </c>
      <c r="B39" s="12"/>
      <c r="C39" s="14">
        <f>SUM(C40:C40)</f>
        <v>-24811.48</v>
      </c>
    </row>
    <row r="40" spans="1:3" ht="14.25" customHeight="1" x14ac:dyDescent="0.25">
      <c r="A40" s="11"/>
      <c r="B40" s="12" t="s">
        <v>37</v>
      </c>
      <c r="C40" s="21">
        <v>-24811.48</v>
      </c>
    </row>
    <row r="41" spans="1:3" ht="14.25" customHeight="1" x14ac:dyDescent="0.25">
      <c r="A41" s="11" t="s">
        <v>38</v>
      </c>
      <c r="B41" s="12"/>
      <c r="C41" s="14">
        <f>+C43+C42</f>
        <v>415408.79000000004</v>
      </c>
    </row>
    <row r="42" spans="1:3" ht="14.25" customHeight="1" x14ac:dyDescent="0.25">
      <c r="A42" s="11"/>
      <c r="B42" s="16" t="s">
        <v>39</v>
      </c>
      <c r="C42" s="15">
        <v>272673.95</v>
      </c>
    </row>
    <row r="43" spans="1:3" ht="14.25" customHeight="1" x14ac:dyDescent="0.25">
      <c r="A43" s="11"/>
      <c r="B43" s="12" t="s">
        <v>40</v>
      </c>
      <c r="C43" s="22">
        <v>142734.84</v>
      </c>
    </row>
    <row r="44" spans="1:3" ht="14.25" customHeight="1" x14ac:dyDescent="0.25">
      <c r="A44" s="11"/>
      <c r="B44" s="12"/>
      <c r="C44" s="15"/>
    </row>
    <row r="45" spans="1:3" ht="14.25" customHeight="1" thickBot="1" x14ac:dyDescent="0.3">
      <c r="A45" s="11"/>
      <c r="B45" s="11" t="s">
        <v>41</v>
      </c>
      <c r="C45" s="23">
        <f>C33+C22</f>
        <v>2838408.5700000003</v>
      </c>
    </row>
    <row r="46" spans="1:3" ht="14.25" customHeight="1" thickTop="1" x14ac:dyDescent="0.25">
      <c r="A46" s="11"/>
      <c r="B46" s="12"/>
      <c r="C46" s="15"/>
    </row>
    <row r="47" spans="1:3" ht="14.25" customHeight="1" x14ac:dyDescent="0.25">
      <c r="A47" s="11"/>
      <c r="B47" s="12"/>
      <c r="C47" s="15"/>
    </row>
    <row r="48" spans="1:3" ht="14.25" customHeight="1" x14ac:dyDescent="0.25">
      <c r="A48" s="11"/>
      <c r="B48" s="12"/>
      <c r="C48" s="15"/>
    </row>
    <row r="49" spans="1:3" ht="14.25" customHeight="1" x14ac:dyDescent="0.25">
      <c r="A49" s="11"/>
      <c r="B49" s="12"/>
      <c r="C49" s="15"/>
    </row>
    <row r="50" spans="1:3" ht="14.25" customHeight="1" x14ac:dyDescent="0.25">
      <c r="A50" s="11"/>
      <c r="B50" s="12"/>
      <c r="C50" s="15"/>
    </row>
    <row r="51" spans="1:3" ht="14.25" customHeight="1" x14ac:dyDescent="0.25">
      <c r="A51" s="11"/>
      <c r="B51" s="12"/>
      <c r="C51" s="15"/>
    </row>
    <row r="52" spans="1:3" ht="14.25" customHeight="1" x14ac:dyDescent="0.25">
      <c r="A52" s="11"/>
      <c r="B52" s="12"/>
      <c r="C52" s="15"/>
    </row>
    <row r="53" spans="1:3" ht="14.25" customHeight="1" x14ac:dyDescent="0.25">
      <c r="A53" s="11"/>
      <c r="B53" s="12"/>
      <c r="C53" s="15"/>
    </row>
    <row r="54" spans="1:3" ht="14.25" customHeight="1" x14ac:dyDescent="0.25">
      <c r="A54" s="11"/>
      <c r="B54" s="12"/>
      <c r="C54" s="15"/>
    </row>
    <row r="55" spans="1:3" ht="14.25" customHeight="1" x14ac:dyDescent="0.25">
      <c r="A55" s="11"/>
      <c r="B55" s="12"/>
      <c r="C55" s="15"/>
    </row>
    <row r="56" spans="1:3" ht="14.25" customHeight="1" x14ac:dyDescent="0.25">
      <c r="A56" s="11"/>
      <c r="B56" s="12"/>
      <c r="C56" s="15"/>
    </row>
    <row r="57" spans="1:3" ht="14.25" customHeight="1" x14ac:dyDescent="0.25">
      <c r="A57" s="11"/>
      <c r="B57" s="12"/>
      <c r="C57" s="15"/>
    </row>
    <row r="59" spans="1:3" ht="15.75" x14ac:dyDescent="0.25">
      <c r="A59" s="1" t="s">
        <v>0</v>
      </c>
      <c r="B59" s="1"/>
      <c r="C59" s="1"/>
    </row>
    <row r="60" spans="1:3" ht="15.75" x14ac:dyDescent="0.25">
      <c r="A60" s="4" t="s">
        <v>42</v>
      </c>
      <c r="B60" s="5"/>
      <c r="C60" s="5"/>
    </row>
    <row r="61" spans="1:3" ht="15.75" x14ac:dyDescent="0.25">
      <c r="A61" s="26"/>
      <c r="B61" s="27" t="s">
        <v>2</v>
      </c>
      <c r="C61" s="27"/>
    </row>
    <row r="62" spans="1:3" ht="16.5" thickBot="1" x14ac:dyDescent="0.3">
      <c r="A62" s="7"/>
      <c r="B62" s="8"/>
      <c r="C62" s="10" t="str">
        <f>C4</f>
        <v>2019 SEPTIEMBRE</v>
      </c>
    </row>
    <row r="64" spans="1:3" ht="15.75" x14ac:dyDescent="0.25">
      <c r="A64" s="28" t="s">
        <v>43</v>
      </c>
      <c r="B64" s="28" t="s">
        <v>44</v>
      </c>
      <c r="C64" s="29">
        <f>SUM(C65:C67)</f>
        <v>926523.13</v>
      </c>
    </row>
    <row r="65" spans="1:3" ht="15.75" x14ac:dyDescent="0.25">
      <c r="A65" s="30" t="s">
        <v>45</v>
      </c>
      <c r="B65" s="31" t="s">
        <v>46</v>
      </c>
      <c r="C65" s="17">
        <f>'[1]R Msual'!O9</f>
        <v>907717.13</v>
      </c>
    </row>
    <row r="66" spans="1:3" ht="15.75" x14ac:dyDescent="0.25">
      <c r="A66" s="30" t="s">
        <v>47</v>
      </c>
      <c r="B66" s="30" t="s">
        <v>48</v>
      </c>
      <c r="C66" s="17">
        <f>'[1]R Msual'!O10</f>
        <v>12806</v>
      </c>
    </row>
    <row r="67" spans="1:3" ht="15.75" x14ac:dyDescent="0.25">
      <c r="A67" s="30" t="s">
        <v>49</v>
      </c>
      <c r="B67" s="30" t="s">
        <v>50</v>
      </c>
      <c r="C67" s="17">
        <f>'[1]R Msual'!O11</f>
        <v>6000</v>
      </c>
    </row>
    <row r="68" spans="1:3" ht="15.75" x14ac:dyDescent="0.25">
      <c r="A68" s="31" t="s">
        <v>51</v>
      </c>
      <c r="B68" s="30" t="s">
        <v>52</v>
      </c>
      <c r="C68" s="17">
        <v>0</v>
      </c>
    </row>
    <row r="69" spans="1:3" ht="15.75" x14ac:dyDescent="0.25">
      <c r="A69" s="2"/>
      <c r="B69" s="2"/>
    </row>
    <row r="70" spans="1:3" ht="15.75" x14ac:dyDescent="0.25">
      <c r="A70" s="28" t="s">
        <v>43</v>
      </c>
      <c r="B70" s="28" t="s">
        <v>53</v>
      </c>
      <c r="C70" s="29">
        <f>SUM(C71:C79)</f>
        <v>780471.09000000008</v>
      </c>
    </row>
    <row r="71" spans="1:3" ht="15.75" x14ac:dyDescent="0.25">
      <c r="A71" s="30" t="s">
        <v>45</v>
      </c>
      <c r="B71" s="30" t="s">
        <v>54</v>
      </c>
      <c r="C71" s="17">
        <f>'[1]R Msual'!O15</f>
        <v>148093.73000000001</v>
      </c>
    </row>
    <row r="72" spans="1:3" ht="15.75" x14ac:dyDescent="0.25">
      <c r="A72" s="30" t="s">
        <v>47</v>
      </c>
      <c r="B72" s="30" t="s">
        <v>55</v>
      </c>
      <c r="C72" s="17">
        <f>'[1]R Msual'!O16</f>
        <v>20756.25</v>
      </c>
    </row>
    <row r="73" spans="1:3" ht="15.75" x14ac:dyDescent="0.25">
      <c r="A73" s="30" t="s">
        <v>49</v>
      </c>
      <c r="B73" s="30" t="s">
        <v>56</v>
      </c>
      <c r="C73" s="17">
        <f>'[1]R Msual'!O17</f>
        <v>18424.68</v>
      </c>
    </row>
    <row r="74" spans="1:3" ht="15.75" x14ac:dyDescent="0.25">
      <c r="A74" s="30" t="s">
        <v>51</v>
      </c>
      <c r="B74" s="30" t="s">
        <v>57</v>
      </c>
      <c r="C74" s="17">
        <v>0</v>
      </c>
    </row>
    <row r="75" spans="1:3" ht="15.75" x14ac:dyDescent="0.25">
      <c r="A75" s="30" t="s">
        <v>58</v>
      </c>
      <c r="B75" s="30" t="s">
        <v>59</v>
      </c>
      <c r="C75" s="17">
        <f>'[1]R Msual'!O19</f>
        <v>325050.09999999998</v>
      </c>
    </row>
    <row r="76" spans="1:3" ht="15.75" x14ac:dyDescent="0.25">
      <c r="A76" s="30" t="s">
        <v>60</v>
      </c>
      <c r="B76" s="30" t="s">
        <v>61</v>
      </c>
      <c r="C76" s="17">
        <f>'[1]R Msual'!O20</f>
        <v>39389.11</v>
      </c>
    </row>
    <row r="77" spans="1:3" ht="15.75" x14ac:dyDescent="0.25">
      <c r="A77" s="30" t="s">
        <v>62</v>
      </c>
      <c r="B77" s="30" t="s">
        <v>63</v>
      </c>
      <c r="C77" s="17">
        <f>'[1]R Msual'!O21</f>
        <v>211770.42000000004</v>
      </c>
    </row>
    <row r="78" spans="1:3" ht="15.75" x14ac:dyDescent="0.25">
      <c r="A78" s="30" t="s">
        <v>64</v>
      </c>
      <c r="B78" s="30" t="s">
        <v>65</v>
      </c>
      <c r="C78" s="17">
        <f>'[1]R Msual'!O22</f>
        <v>14491.279999999999</v>
      </c>
    </row>
    <row r="79" spans="1:3" ht="15.75" x14ac:dyDescent="0.25">
      <c r="A79" s="30" t="s">
        <v>66</v>
      </c>
      <c r="B79" s="30" t="s">
        <v>67</v>
      </c>
      <c r="C79" s="17">
        <f>'[1]R Msual'!O23</f>
        <v>2495.5200000000004</v>
      </c>
    </row>
    <row r="80" spans="1:3" ht="15.75" x14ac:dyDescent="0.25">
      <c r="A80" s="30"/>
      <c r="B80" s="30"/>
    </row>
    <row r="81" spans="1:3" ht="15.75" x14ac:dyDescent="0.25">
      <c r="A81" s="30"/>
      <c r="B81" s="30"/>
    </row>
    <row r="82" spans="1:3" ht="15.75" x14ac:dyDescent="0.25">
      <c r="A82" s="28" t="s">
        <v>43</v>
      </c>
      <c r="B82" s="28" t="s">
        <v>68</v>
      </c>
      <c r="C82" s="29">
        <f>SUM(C83:C86)</f>
        <v>37290.81</v>
      </c>
    </row>
    <row r="83" spans="1:3" ht="15.75" x14ac:dyDescent="0.25">
      <c r="A83" s="30" t="s">
        <v>45</v>
      </c>
      <c r="B83" s="31" t="s">
        <v>69</v>
      </c>
      <c r="C83" s="17">
        <f>'[1]R Msual'!O26</f>
        <v>6600.99</v>
      </c>
    </row>
    <row r="84" spans="1:3" ht="15.75" x14ac:dyDescent="0.25">
      <c r="A84" s="30" t="s">
        <v>47</v>
      </c>
      <c r="B84" s="30" t="s">
        <v>70</v>
      </c>
      <c r="C84" s="17">
        <f>'[1]R Msual'!O27</f>
        <v>0</v>
      </c>
    </row>
    <row r="85" spans="1:3" ht="15.75" x14ac:dyDescent="0.25">
      <c r="A85" s="30" t="s">
        <v>49</v>
      </c>
      <c r="B85" s="30" t="s">
        <v>71</v>
      </c>
      <c r="C85" s="17">
        <f>'[1]R Msual'!O28</f>
        <v>30689.82</v>
      </c>
    </row>
    <row r="86" spans="1:3" ht="15.75" x14ac:dyDescent="0.25">
      <c r="A86" s="30"/>
      <c r="B86" s="30"/>
      <c r="C86" s="17">
        <f>'[1]R Msual'!O29</f>
        <v>0</v>
      </c>
    </row>
    <row r="87" spans="1:3" ht="15.75" x14ac:dyDescent="0.25">
      <c r="A87" s="30"/>
      <c r="B87" s="30"/>
    </row>
    <row r="88" spans="1:3" ht="16.5" thickBot="1" x14ac:dyDescent="0.3">
      <c r="A88" s="30"/>
      <c r="B88" s="28" t="s">
        <v>72</v>
      </c>
      <c r="C88" s="32">
        <f>C64-C70-C82</f>
        <v>108761.22999999992</v>
      </c>
    </row>
    <row r="89" spans="1:3" ht="16.5" thickTop="1" x14ac:dyDescent="0.25">
      <c r="A89" s="30"/>
      <c r="B89" s="28"/>
    </row>
    <row r="90" spans="1:3" ht="15.75" x14ac:dyDescent="0.25">
      <c r="A90" s="30" t="s">
        <v>73</v>
      </c>
      <c r="B90" s="28" t="s">
        <v>74</v>
      </c>
      <c r="C90" s="29">
        <f>'[1]R Msual'!O33</f>
        <v>104108.67000000001</v>
      </c>
    </row>
    <row r="91" spans="1:3" ht="15.75" x14ac:dyDescent="0.25">
      <c r="A91" s="30"/>
      <c r="B91" s="30"/>
    </row>
    <row r="92" spans="1:3" ht="15.75" x14ac:dyDescent="0.25">
      <c r="A92" s="30" t="s">
        <v>73</v>
      </c>
      <c r="B92" s="28" t="s">
        <v>75</v>
      </c>
      <c r="C92" s="29">
        <f>SUM(C93:C98)</f>
        <v>14845.31</v>
      </c>
    </row>
    <row r="93" spans="1:3" ht="15.75" x14ac:dyDescent="0.25">
      <c r="A93" s="30" t="s">
        <v>45</v>
      </c>
      <c r="B93" s="30" t="s">
        <v>76</v>
      </c>
      <c r="C93" s="17">
        <f>'[1]R Msual'!O36</f>
        <v>4059.7</v>
      </c>
    </row>
    <row r="94" spans="1:3" ht="15.75" x14ac:dyDescent="0.25">
      <c r="A94" s="30" t="s">
        <v>47</v>
      </c>
      <c r="B94" s="30" t="s">
        <v>77</v>
      </c>
      <c r="C94" s="17">
        <f>'[1]R Msual'!O37</f>
        <v>0</v>
      </c>
    </row>
    <row r="95" spans="1:3" ht="15.75" x14ac:dyDescent="0.25">
      <c r="A95" s="30" t="s">
        <v>49</v>
      </c>
      <c r="B95" s="30" t="s">
        <v>78</v>
      </c>
      <c r="C95" s="17">
        <f>'[1]R Msual'!O38</f>
        <v>11.79</v>
      </c>
    </row>
    <row r="96" spans="1:3" ht="15.75" x14ac:dyDescent="0.25">
      <c r="A96" s="30" t="s">
        <v>51</v>
      </c>
      <c r="B96" s="30" t="s">
        <v>79</v>
      </c>
      <c r="C96" s="17">
        <f>'[1]R Msual'!O39</f>
        <v>2994.4999999999995</v>
      </c>
    </row>
    <row r="97" spans="1:3" ht="15.75" x14ac:dyDescent="0.25">
      <c r="A97" s="30" t="s">
        <v>58</v>
      </c>
      <c r="B97" s="30" t="s">
        <v>80</v>
      </c>
      <c r="C97" s="17">
        <f>'[1]R Msual'!O40</f>
        <v>258.58000000000004</v>
      </c>
    </row>
    <row r="98" spans="1:3" s="33" customFormat="1" ht="15.75" x14ac:dyDescent="0.25">
      <c r="A98" s="30" t="s">
        <v>60</v>
      </c>
      <c r="B98" s="30" t="s">
        <v>81</v>
      </c>
      <c r="C98" s="17">
        <f>'[1]R Msual'!O41</f>
        <v>7520.74</v>
      </c>
    </row>
    <row r="99" spans="1:3" s="33" customFormat="1" ht="15.75" x14ac:dyDescent="0.25">
      <c r="A99" s="28" t="s">
        <v>82</v>
      </c>
      <c r="B99" s="28" t="s">
        <v>83</v>
      </c>
      <c r="C99" s="34">
        <f>'[1]R Msual'!O43</f>
        <v>1725.95</v>
      </c>
    </row>
    <row r="100" spans="1:3" s="33" customFormat="1" ht="15.75" x14ac:dyDescent="0.25">
      <c r="A100" s="28" t="s">
        <v>84</v>
      </c>
      <c r="B100" s="28" t="s">
        <v>85</v>
      </c>
      <c r="C100" s="17">
        <f>'[1]R Msual'!O44</f>
        <v>0</v>
      </c>
    </row>
    <row r="101" spans="1:3" ht="15.75" x14ac:dyDescent="0.25">
      <c r="A101" s="28"/>
      <c r="B101" s="28" t="s">
        <v>86</v>
      </c>
      <c r="C101" s="34"/>
    </row>
    <row r="102" spans="1:3" ht="15.75" x14ac:dyDescent="0.25">
      <c r="A102" s="30"/>
      <c r="B102" s="30"/>
      <c r="C102" s="35"/>
    </row>
    <row r="103" spans="1:3" ht="15.75" x14ac:dyDescent="0.25">
      <c r="A103" s="30"/>
      <c r="B103" s="36" t="s">
        <v>87</v>
      </c>
      <c r="C103" s="37">
        <f>C64+C90+C99</f>
        <v>1032357.75</v>
      </c>
    </row>
    <row r="104" spans="1:3" ht="15.75" x14ac:dyDescent="0.25">
      <c r="A104" s="30"/>
      <c r="B104" s="36" t="s">
        <v>88</v>
      </c>
      <c r="C104" s="37">
        <f>C70+C82+C92+C100</f>
        <v>832607.2100000002</v>
      </c>
    </row>
    <row r="105" spans="1:3" ht="15.75" x14ac:dyDescent="0.25">
      <c r="A105" s="28"/>
      <c r="B105" s="28"/>
      <c r="C105" s="35"/>
    </row>
    <row r="106" spans="1:3" ht="16.5" thickBot="1" x14ac:dyDescent="0.3">
      <c r="A106" s="30"/>
      <c r="B106" s="36" t="s">
        <v>89</v>
      </c>
      <c r="C106" s="38">
        <f>C103-C104</f>
        <v>199750.5399999998</v>
      </c>
    </row>
    <row r="107" spans="1:3" ht="16.5" thickTop="1" x14ac:dyDescent="0.25">
      <c r="B107" s="39"/>
    </row>
    <row r="108" spans="1:3" ht="15.75" x14ac:dyDescent="0.25">
      <c r="B108" s="36"/>
    </row>
    <row r="110" spans="1:3" ht="15.75" x14ac:dyDescent="0.25"/>
  </sheetData>
  <mergeCells count="6">
    <mergeCell ref="A1:C1"/>
    <mergeCell ref="A2:C2"/>
    <mergeCell ref="A3:C3"/>
    <mergeCell ref="A59:C59"/>
    <mergeCell ref="A60:C60"/>
    <mergeCell ref="B61:C6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Miranda</dc:creator>
  <cp:lastModifiedBy>Diego Miranda</cp:lastModifiedBy>
  <cp:lastPrinted>2019-11-01T20:52:48Z</cp:lastPrinted>
  <dcterms:created xsi:type="dcterms:W3CDTF">2019-11-01T20:49:05Z</dcterms:created>
  <dcterms:modified xsi:type="dcterms:W3CDTF">2019-11-01T20:52:56Z</dcterms:modified>
</cp:coreProperties>
</file>