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bookViews>
    <workbookView xWindow="0" yWindow="0" windowWidth="20490" windowHeight="7530" activeTab="1"/>
  </bookViews>
  <sheets>
    <sheet name="ER" sheetId="1" r:id="rId1"/>
    <sheet name="BG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E41" i="2"/>
  <c r="F33" i="2"/>
  <c r="E33" i="2"/>
  <c r="F29" i="2"/>
  <c r="F34" i="2" s="1"/>
  <c r="F42" i="2" s="1"/>
  <c r="E29" i="2"/>
  <c r="E34" i="2" s="1"/>
  <c r="E42" i="2" s="1"/>
  <c r="F21" i="2"/>
  <c r="E21" i="2"/>
  <c r="F14" i="2"/>
  <c r="F22" i="2" s="1"/>
  <c r="E14" i="2"/>
  <c r="E22" i="2" s="1"/>
  <c r="D36" i="1"/>
  <c r="C36" i="1"/>
  <c r="D29" i="1"/>
  <c r="C29" i="1"/>
  <c r="D24" i="1"/>
  <c r="C24" i="1"/>
  <c r="D16" i="1"/>
  <c r="C16" i="1"/>
  <c r="D10" i="1"/>
  <c r="D38" i="1" s="1"/>
  <c r="D42" i="1" s="1"/>
  <c r="D46" i="1" s="1"/>
  <c r="D48" i="1" s="1"/>
  <c r="C10" i="1"/>
  <c r="C18" i="1" s="1"/>
  <c r="C38" i="1" l="1"/>
  <c r="C42" i="1" s="1"/>
  <c r="C46" i="1" s="1"/>
  <c r="D18" i="1"/>
  <c r="C48" i="1" l="1"/>
</calcChain>
</file>

<file path=xl/sharedStrings.xml><?xml version="1.0" encoding="utf-8"?>
<sst xmlns="http://schemas.openxmlformats.org/spreadsheetml/2006/main" count="81" uniqueCount="70">
  <si>
    <t>ADMINISTRADORA DE FONDOS DE PENSIONES CRECER. S.A</t>
  </si>
  <si>
    <t>ESTADO DE RESULTADOS DEL 1 DE ENERO AL 30 DE SEPTIEMBRE</t>
  </si>
  <si>
    <t>(Expresados en dólares de los Estados Unidos de América)</t>
  </si>
  <si>
    <t>DESCRIPCION</t>
  </si>
  <si>
    <t xml:space="preserve">INGRESOS POR ADMINISTRACION DE FONDOS DE PENSIONES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</si>
  <si>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</si>
  <si>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</si>
  <si>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</si>
  <si>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</si>
  <si>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</si>
  <si>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</si>
  <si>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</si>
  <si>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</si>
  <si>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</si>
  <si>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</si>
  <si>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</si>
  <si>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</si>
  <si>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</si>
  <si>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</si>
  <si>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</si>
  <si>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</si>
  <si>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</si>
  <si>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</si>
  <si>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</si>
  <si>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</si>
  <si>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</si>
  <si>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</si>
  <si>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</si>
  <si>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</si>
  <si>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</si>
  <si>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</si>
  <si>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</si>
  <si>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MARIA EUGENIA VARGAS</t>
  </si>
  <si>
    <t>PRESIDENTA EJECUTIVA Y REPRESENTANTE LEGAL</t>
  </si>
  <si>
    <t>CONTADOR GENERAL</t>
  </si>
  <si>
    <t>BALANCE GENERAL AL 30 DE SEPTIEMBRE DE 2019 Y 31 DE DICIEMBRE DE 2018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</si>
  <si>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</si>
  <si>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</si>
  <si>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</si>
  <si>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</si>
  <si>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</si>
  <si>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</si>
  <si>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</si>
  <si>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</si>
  <si>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</si>
  <si>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</si>
  <si>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</si>
  <si>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</si>
  <si>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</si>
  <si>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</si>
  <si>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</si>
  <si>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</si>
  <si>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</si>
  <si>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</si>
  <si>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</si>
  <si>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</si>
  <si>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</si>
  <si>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</si>
  <si>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</si>
  <si>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</si>
  <si>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</si>
  <si>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</si>
  <si>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</si>
  <si>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</si>
  <si>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</si>
  <si>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</si>
  <si>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</si>
  <si>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</si>
  <si>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ROLANDO CISNEROS PINEDA</t>
  </si>
  <si>
    <t>DIRECTOR DE GESTION HUMANA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</si>
</sst>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8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2E6E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59999389629810485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 tint="0.59999389629810485"/>
      </left>
      <right/>
      <top style="thin">
        <color theme="4"/>
      </top>
      <bottom/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4" tint="0.59999389629810485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59999389629810485"/>
      </right>
      <top style="thin">
        <color theme="4"/>
      </top>
      <bottom/>
      <diagonal/>
    </border>
    <border>
      <left/>
      <right style="thin">
        <color theme="4" tint="0.59999389629810485"/>
      </right>
      <top/>
      <bottom/>
      <diagonal/>
    </border>
    <border>
      <left/>
      <right style="thin">
        <color theme="4" tint="0.59999389629810485"/>
      </right>
      <top/>
      <bottom style="double">
        <color theme="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3" borderId="4" xfId="2" applyNumberFormat="1" applyFill="1" applyBorder="1" applyAlignment="1">
      <alignment horizontal="left"/>
    </xf>
    <xf numFmtId="38" fontId="2" fillId="3" borderId="3" xfId="2" applyNumberFormat="1" applyFill="1" applyBorder="1" applyAlignment="1">
      <alignment horizontal="right"/>
    </xf>
    <xf numFmtId="49" fontId="2" fillId="3" borderId="5" xfId="2" applyNumberFormat="1" applyFill="1" applyBorder="1" applyAlignment="1">
      <alignment horizontal="left"/>
    </xf>
    <xf numFmtId="38" fontId="2" fillId="3" borderId="0" xfId="2" applyNumberFormat="1" applyFill="1" applyBorder="1" applyAlignment="1">
      <alignment horizontal="right"/>
    </xf>
    <xf numFmtId="49" fontId="2" fillId="3" borderId="6" xfId="2" applyNumberFormat="1" applyFill="1" applyBorder="1" applyAlignment="1">
      <alignment horizontal="left"/>
    </xf>
    <xf numFmtId="164" fontId="2" fillId="3" borderId="6" xfId="1" applyNumberFormat="1" applyFont="1" applyFill="1" applyBorder="1" applyAlignment="1">
      <alignment horizontal="left"/>
    </xf>
    <xf numFmtId="164" fontId="2" fillId="3" borderId="7" xfId="1" applyNumberFormat="1" applyFont="1" applyFill="1" applyBorder="1" applyAlignment="1">
      <alignment horizontal="right"/>
    </xf>
    <xf numFmtId="164" fontId="2" fillId="3" borderId="5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horizontal="right"/>
    </xf>
    <xf numFmtId="49" fontId="2" fillId="4" borderId="8" xfId="2" applyNumberFormat="1" applyFill="1" applyBorder="1" applyAlignment="1">
      <alignment horizontal="left"/>
    </xf>
    <xf numFmtId="164" fontId="2" fillId="4" borderId="8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right"/>
    </xf>
    <xf numFmtId="164" fontId="2" fillId="3" borderId="4" xfId="1" applyNumberFormat="1" applyFont="1" applyFill="1" applyBorder="1" applyAlignment="1">
      <alignment horizontal="left"/>
    </xf>
    <xf numFmtId="164" fontId="2" fillId="3" borderId="3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37" fontId="2" fillId="4" borderId="9" xfId="2" applyNumberFormat="1" applyFill="1" applyBorder="1" applyAlignment="1">
      <alignment horizontal="right"/>
    </xf>
    <xf numFmtId="38" fontId="4" fillId="5" borderId="0" xfId="0" applyNumberFormat="1" applyFont="1" applyFill="1"/>
    <xf numFmtId="49" fontId="2" fillId="3" borderId="8" xfId="2" applyNumberFormat="1" applyFill="1" applyBorder="1" applyAlignment="1">
      <alignment horizontal="left"/>
    </xf>
    <xf numFmtId="38" fontId="2" fillId="3" borderId="1" xfId="2" applyNumberFormat="1" applyFill="1" applyBorder="1" applyAlignment="1">
      <alignment horizontal="right"/>
    </xf>
    <xf numFmtId="43" fontId="2" fillId="3" borderId="8" xfId="1" applyFont="1" applyFill="1" applyBorder="1" applyAlignment="1">
      <alignment horizontal="left"/>
    </xf>
    <xf numFmtId="43" fontId="2" fillId="3" borderId="1" xfId="1" applyFont="1" applyFill="1" applyBorder="1" applyAlignment="1">
      <alignment horizontal="right"/>
    </xf>
    <xf numFmtId="49" fontId="5" fillId="3" borderId="0" xfId="0" applyNumberFormat="1" applyFont="1" applyFill="1"/>
    <xf numFmtId="165" fontId="2" fillId="4" borderId="8" xfId="1" applyNumberFormat="1" applyFont="1" applyFill="1" applyBorder="1" applyAlignment="1">
      <alignment horizontal="left"/>
    </xf>
    <xf numFmtId="165" fontId="2" fillId="4" borderId="1" xfId="1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6" fillId="3" borderId="0" xfId="0" applyNumberFormat="1" applyFont="1" applyFill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4" fillId="0" borderId="0" xfId="0" applyNumberFormat="1" applyFont="1" applyFill="1"/>
    <xf numFmtId="38" fontId="4" fillId="0" borderId="0" xfId="0" applyNumberFormat="1" applyFont="1" applyFill="1"/>
    <xf numFmtId="0" fontId="4" fillId="0" borderId="0" xfId="0" applyFont="1" applyFill="1"/>
    <xf numFmtId="49" fontId="3" fillId="3" borderId="10" xfId="0" applyNumberFormat="1" applyFont="1" applyFill="1" applyBorder="1"/>
    <xf numFmtId="0" fontId="3" fillId="3" borderId="10" xfId="0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49" fontId="2" fillId="4" borderId="4" xfId="2" applyNumberFormat="1" applyFill="1" applyBorder="1" applyAlignment="1">
      <alignment horizontal="center"/>
    </xf>
    <xf numFmtId="49" fontId="2" fillId="4" borderId="3" xfId="2" applyNumberFormat="1" applyFill="1" applyBorder="1" applyAlignment="1">
      <alignment horizontal="center"/>
    </xf>
    <xf numFmtId="49" fontId="2" fillId="4" borderId="11" xfId="2" applyNumberFormat="1" applyFill="1" applyBorder="1" applyAlignment="1">
      <alignment horizontal="center"/>
    </xf>
    <xf numFmtId="49" fontId="2" fillId="4" borderId="3" xfId="2" applyNumberFormat="1" applyFill="1" applyBorder="1" applyAlignment="1">
      <alignment horizontal="center"/>
    </xf>
    <xf numFmtId="38" fontId="2" fillId="3" borderId="0" xfId="2" applyNumberFormat="1" applyFill="1" applyBorder="1"/>
    <xf numFmtId="38" fontId="2" fillId="3" borderId="12" xfId="2" applyNumberFormat="1" applyFill="1" applyBorder="1"/>
    <xf numFmtId="164" fontId="2" fillId="3" borderId="0" xfId="1" applyNumberFormat="1" applyFont="1" applyFill="1" applyBorder="1"/>
    <xf numFmtId="38" fontId="2" fillId="3" borderId="7" xfId="2" applyNumberFormat="1" applyFill="1" applyBorder="1"/>
    <xf numFmtId="38" fontId="2" fillId="3" borderId="13" xfId="2" applyNumberFormat="1" applyFill="1" applyBorder="1"/>
    <xf numFmtId="164" fontId="2" fillId="3" borderId="7" xfId="1" applyNumberFormat="1" applyFont="1" applyFill="1" applyBorder="1"/>
    <xf numFmtId="38" fontId="2" fillId="4" borderId="1" xfId="2" applyNumberFormat="1" applyFill="1" applyBorder="1"/>
    <xf numFmtId="38" fontId="2" fillId="4" borderId="9" xfId="2" applyNumberFormat="1" applyFill="1" applyBorder="1"/>
    <xf numFmtId="164" fontId="2" fillId="4" borderId="1" xfId="1" applyNumberFormat="1" applyFont="1" applyFill="1" applyBorder="1"/>
    <xf numFmtId="49" fontId="2" fillId="4" borderId="6" xfId="2" applyNumberFormat="1" applyFill="1" applyBorder="1" applyAlignment="1">
      <alignment horizontal="left"/>
    </xf>
    <xf numFmtId="38" fontId="2" fillId="4" borderId="7" xfId="2" applyNumberFormat="1" applyFill="1" applyBorder="1"/>
    <xf numFmtId="38" fontId="2" fillId="4" borderId="13" xfId="2" applyNumberFormat="1" applyFill="1" applyBorder="1"/>
    <xf numFmtId="164" fontId="2" fillId="4" borderId="7" xfId="1" applyNumberFormat="1" applyFont="1" applyFill="1" applyBorder="1"/>
    <xf numFmtId="49" fontId="1" fillId="6" borderId="8" xfId="2" applyNumberFormat="1" applyFont="1" applyFill="1" applyBorder="1" applyAlignment="1">
      <alignment horizontal="left"/>
    </xf>
    <xf numFmtId="38" fontId="1" fillId="6" borderId="1" xfId="2" applyNumberFormat="1" applyFont="1" applyFill="1" applyBorder="1"/>
    <xf numFmtId="38" fontId="1" fillId="6" borderId="9" xfId="2" applyNumberFormat="1" applyFont="1" applyFill="1" applyBorder="1"/>
    <xf numFmtId="164" fontId="1" fillId="6" borderId="1" xfId="1" applyNumberFormat="1" applyFont="1" applyFill="1" applyBorder="1"/>
    <xf numFmtId="37" fontId="2" fillId="3" borderId="0" xfId="2" applyNumberFormat="1" applyFill="1" applyBorder="1"/>
    <xf numFmtId="37" fontId="2" fillId="3" borderId="12" xfId="2" applyNumberFormat="1" applyFill="1" applyBorder="1"/>
    <xf numFmtId="38" fontId="2" fillId="3" borderId="1" xfId="2" applyNumberFormat="1" applyFill="1" applyBorder="1"/>
    <xf numFmtId="38" fontId="2" fillId="3" borderId="9" xfId="2" applyNumberFormat="1" applyFill="1" applyBorder="1"/>
    <xf numFmtId="38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2028825</xdr:colOff>
      <xdr:row>0</xdr:row>
      <xdr:rowOff>66675</xdr:rowOff>
    </xdr:from>
    <xdr:to>
      <xdr:col>1</xdr:col>
      <xdr:colOff>4343400</xdr:colOff>
      <xdr:row>0</xdr:row>
      <xdr:rowOff>609600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9D69A156-8DF3-4189-91DC-37B5676DD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6675"/>
          <a:ext cx="2314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38100</xdr:rowOff>
    </xdr:from>
    <xdr:to>
      <xdr:col>4</xdr:col>
      <xdr:colOff>47625</xdr:colOff>
      <xdr:row>0</xdr:row>
      <xdr:rowOff>619125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7515AF4-0810-41E3-B5A5-CF12F2E05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38100"/>
          <a:ext cx="23241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sqref="A1:IV65536"/>
    </sheetView>
  </sheetViews>
  <sheetFormatPr baseColWidth="10" defaultColWidth="4.140625" defaultRowHeight="0" customHeight="1" zeroHeight="1" x14ac:dyDescent="0.2"/>
  <cols>
    <col min="1" max="1" width="1.7109375" style="35" customWidth="1"/>
    <col min="2" max="2" width="69.28515625" style="35" customWidth="1"/>
    <col min="3" max="4" width="15.140625" style="36" customWidth="1"/>
    <col min="5" max="255" width="11.42578125" style="2" customWidth="1"/>
    <col min="256" max="16384" width="4.140625" style="2"/>
  </cols>
  <sheetData>
    <row r="1" spans="1:4" ht="52.5" customHeight="1" x14ac:dyDescent="0.2">
      <c r="A1" s="1"/>
      <c r="B1" s="1"/>
      <c r="C1" s="1"/>
      <c r="D1" s="1"/>
    </row>
    <row r="2" spans="1:4" ht="12.75" x14ac:dyDescent="0.2">
      <c r="A2" s="3" t="s">
        <v>0</v>
      </c>
      <c r="B2" s="3"/>
      <c r="C2" s="3"/>
      <c r="D2" s="3"/>
    </row>
    <row r="3" spans="1:4" ht="12.75" customHeight="1" x14ac:dyDescent="0.2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2.75" x14ac:dyDescent="0.2">
      <c r="A5" s="5"/>
      <c r="B5" s="6"/>
      <c r="C5" s="6"/>
      <c r="D5" s="6"/>
    </row>
    <row r="6" spans="1:4" ht="15" customHeight="1" x14ac:dyDescent="0.25">
      <c r="A6" s="5"/>
      <c r="B6" s="7" t="s">
        <v>3</v>
      </c>
      <c r="C6" s="7">
        <v>2019</v>
      </c>
      <c r="D6" s="8">
        <v>2018</v>
      </c>
    </row>
    <row r="7" spans="1:4" ht="15" x14ac:dyDescent="0.25">
      <c r="A7" s="5"/>
      <c r="B7" s="9"/>
      <c r="C7" s="9"/>
      <c r="D7" s="10"/>
    </row>
    <row r="8" spans="1:4" ht="15" x14ac:dyDescent="0.25">
      <c r="A8" s="5"/>
      <c r="B8" s="11" t="s">
        <v>4</v>
      </c>
      <c r="C8" s="11"/>
      <c r="D8" s="12"/>
    </row>
    <row r="9" spans="1:4" ht="15" x14ac:dyDescent="0.25">
      <c r="A9" s="5"/>
      <c r="B9" s="11" t="s">
        <v>5</v>
      </c>
      <c r="C9" s="12">
        <v>46610777</v>
      </c>
      <c r="D9" s="12">
        <v>45742590</v>
      </c>
    </row>
    <row r="10" spans="1:4" ht="15.75" thickBot="1" x14ac:dyDescent="0.3">
      <c r="A10" s="5"/>
      <c r="B10" s="13" t="s">
        <v>6</v>
      </c>
      <c r="C10" s="14">
        <f>SUM(C9)</f>
        <v>46610777</v>
      </c>
      <c r="D10" s="15">
        <f>SUM(D9)</f>
        <v>45742590</v>
      </c>
    </row>
    <row r="11" spans="1:4" ht="15.75" thickTop="1" x14ac:dyDescent="0.25">
      <c r="A11" s="5"/>
      <c r="B11" s="11"/>
      <c r="C11" s="16"/>
      <c r="D11" s="17"/>
    </row>
    <row r="12" spans="1:4" ht="15" x14ac:dyDescent="0.25">
      <c r="A12" s="5"/>
      <c r="B12" s="11" t="s">
        <v>7</v>
      </c>
      <c r="C12" s="16"/>
      <c r="D12" s="17"/>
    </row>
    <row r="13" spans="1:4" ht="15" x14ac:dyDescent="0.25">
      <c r="A13" s="5"/>
      <c r="B13" s="11" t="s">
        <v>8</v>
      </c>
      <c r="C13" s="16">
        <v>20784556</v>
      </c>
      <c r="D13" s="17">
        <v>17682917</v>
      </c>
    </row>
    <row r="14" spans="1:4" ht="15" x14ac:dyDescent="0.25">
      <c r="A14" s="5"/>
      <c r="B14" s="11" t="s">
        <v>9</v>
      </c>
      <c r="C14" s="16">
        <v>844703</v>
      </c>
      <c r="D14" s="17">
        <v>827163</v>
      </c>
    </row>
    <row r="15" spans="1:4" ht="15" x14ac:dyDescent="0.25">
      <c r="A15" s="5"/>
      <c r="B15" s="11" t="s">
        <v>10</v>
      </c>
      <c r="C15" s="16">
        <v>1351377</v>
      </c>
      <c r="D15" s="17">
        <v>1355083</v>
      </c>
    </row>
    <row r="16" spans="1:4" ht="15" x14ac:dyDescent="0.25">
      <c r="A16" s="5"/>
      <c r="B16" s="11" t="s">
        <v>6</v>
      </c>
      <c r="C16" s="16">
        <f>SUM(C13:C15)</f>
        <v>22980636</v>
      </c>
      <c r="D16" s="17">
        <f>SUM(D13:D15)</f>
        <v>19865163</v>
      </c>
    </row>
    <row r="17" spans="1:4" ht="15" x14ac:dyDescent="0.25">
      <c r="A17" s="5"/>
      <c r="B17" s="11"/>
      <c r="C17" s="16"/>
      <c r="D17" s="17"/>
    </row>
    <row r="18" spans="1:4" ht="15.75" thickBot="1" x14ac:dyDescent="0.3">
      <c r="A18" s="5"/>
      <c r="B18" s="18" t="s">
        <v>11</v>
      </c>
      <c r="C18" s="19">
        <f>C10-C16</f>
        <v>23630141</v>
      </c>
      <c r="D18" s="20">
        <f>D10-D16</f>
        <v>25877427</v>
      </c>
    </row>
    <row r="19" spans="1:4" ht="15.75" thickTop="1" x14ac:dyDescent="0.25">
      <c r="A19" s="5"/>
      <c r="B19" s="11"/>
      <c r="C19" s="16"/>
      <c r="D19" s="17"/>
    </row>
    <row r="20" spans="1:4" ht="15" x14ac:dyDescent="0.25">
      <c r="A20" s="5"/>
      <c r="B20" s="11" t="s">
        <v>12</v>
      </c>
      <c r="C20" s="16"/>
      <c r="D20" s="17"/>
    </row>
    <row r="21" spans="1:4" ht="15" x14ac:dyDescent="0.25">
      <c r="A21" s="5"/>
      <c r="B21" s="11" t="s">
        <v>13</v>
      </c>
      <c r="C21" s="16">
        <v>8825148</v>
      </c>
      <c r="D21" s="17">
        <v>8895250</v>
      </c>
    </row>
    <row r="22" spans="1:4" ht="15" x14ac:dyDescent="0.25">
      <c r="A22" s="5"/>
      <c r="B22" s="11" t="s">
        <v>14</v>
      </c>
      <c r="C22" s="16">
        <v>864555</v>
      </c>
      <c r="D22" s="17">
        <v>519931</v>
      </c>
    </row>
    <row r="23" spans="1:4" ht="15.75" thickBot="1" x14ac:dyDescent="0.3">
      <c r="A23" s="5"/>
      <c r="B23" s="13" t="s">
        <v>15</v>
      </c>
      <c r="C23" s="14">
        <v>13043</v>
      </c>
      <c r="D23" s="15">
        <v>12088</v>
      </c>
    </row>
    <row r="24" spans="1:4" ht="15.75" thickTop="1" x14ac:dyDescent="0.25">
      <c r="A24" s="5"/>
      <c r="B24" s="9" t="s">
        <v>6</v>
      </c>
      <c r="C24" s="21">
        <f>SUM(C21:C23)</f>
        <v>9702746</v>
      </c>
      <c r="D24" s="22">
        <f>SUM(D21:D23)</f>
        <v>9427269</v>
      </c>
    </row>
    <row r="25" spans="1:4" ht="15" x14ac:dyDescent="0.25">
      <c r="A25" s="5"/>
      <c r="B25" s="11"/>
      <c r="C25" s="16"/>
      <c r="D25" s="17"/>
    </row>
    <row r="26" spans="1:4" ht="15" x14ac:dyDescent="0.25">
      <c r="A26" s="5"/>
      <c r="B26" s="11" t="s">
        <v>16</v>
      </c>
      <c r="C26" s="16"/>
      <c r="D26" s="17"/>
    </row>
    <row r="27" spans="1:4" ht="15" x14ac:dyDescent="0.25">
      <c r="A27" s="5"/>
      <c r="B27" s="11" t="s">
        <v>17</v>
      </c>
      <c r="C27" s="16">
        <v>586</v>
      </c>
      <c r="D27" s="17">
        <v>14</v>
      </c>
    </row>
    <row r="28" spans="1:4" ht="15.75" thickBot="1" x14ac:dyDescent="0.3">
      <c r="A28" s="5"/>
      <c r="B28" s="13" t="s">
        <v>18</v>
      </c>
      <c r="C28" s="14">
        <v>-832709</v>
      </c>
      <c r="D28" s="15">
        <v>-796695</v>
      </c>
    </row>
    <row r="29" spans="1:4" ht="15.75" thickTop="1" x14ac:dyDescent="0.25">
      <c r="A29" s="5"/>
      <c r="B29" s="9" t="s">
        <v>6</v>
      </c>
      <c r="C29" s="21">
        <f>SUM(C27:C28)</f>
        <v>-832123</v>
      </c>
      <c r="D29" s="22">
        <f>SUM(D27:D28)</f>
        <v>-796681</v>
      </c>
    </row>
    <row r="30" spans="1:4" ht="15" x14ac:dyDescent="0.25">
      <c r="A30" s="5"/>
      <c r="B30" s="11"/>
      <c r="C30" s="16"/>
      <c r="D30" s="17"/>
    </row>
    <row r="31" spans="1:4" ht="15" x14ac:dyDescent="0.25">
      <c r="A31" s="5"/>
      <c r="B31" s="11" t="s">
        <v>19</v>
      </c>
      <c r="C31" s="16"/>
      <c r="D31" s="17"/>
    </row>
    <row r="32" spans="1:4" ht="15" x14ac:dyDescent="0.25">
      <c r="A32" s="5"/>
      <c r="B32" s="11" t="s">
        <v>20</v>
      </c>
      <c r="C32" s="16">
        <v>48578</v>
      </c>
      <c r="D32" s="17">
        <v>35573</v>
      </c>
    </row>
    <row r="33" spans="1:6" ht="15" x14ac:dyDescent="0.25">
      <c r="A33" s="5"/>
      <c r="B33" s="11" t="s">
        <v>21</v>
      </c>
      <c r="C33" s="16">
        <v>-9621</v>
      </c>
      <c r="D33" s="17">
        <v>-30362</v>
      </c>
    </row>
    <row r="34" spans="1:6" ht="15" x14ac:dyDescent="0.25">
      <c r="A34" s="5"/>
      <c r="B34" s="11" t="s">
        <v>22</v>
      </c>
      <c r="C34" s="16">
        <v>25203</v>
      </c>
      <c r="D34" s="23">
        <v>17548</v>
      </c>
    </row>
    <row r="35" spans="1:6" ht="15" x14ac:dyDescent="0.25">
      <c r="A35" s="5"/>
      <c r="B35" s="11" t="s">
        <v>23</v>
      </c>
      <c r="C35" s="16">
        <v>-55145</v>
      </c>
      <c r="D35" s="17">
        <v>-254169</v>
      </c>
    </row>
    <row r="36" spans="1:6" ht="15" x14ac:dyDescent="0.25">
      <c r="A36" s="5"/>
      <c r="B36" s="11" t="s">
        <v>6</v>
      </c>
      <c r="C36" s="16">
        <f>SUM(C32:C35)</f>
        <v>9015</v>
      </c>
      <c r="D36" s="17">
        <f>SUM(D32:D35)</f>
        <v>-231410</v>
      </c>
    </row>
    <row r="37" spans="1:6" ht="15" x14ac:dyDescent="0.25">
      <c r="A37" s="5"/>
      <c r="B37" s="11"/>
      <c r="C37" s="16"/>
      <c r="D37" s="23"/>
    </row>
    <row r="38" spans="1:6" ht="15.75" thickBot="1" x14ac:dyDescent="0.3">
      <c r="A38" s="5"/>
      <c r="B38" s="18" t="s">
        <v>24</v>
      </c>
      <c r="C38" s="19">
        <f>C10-C16-C24-C29-C36</f>
        <v>14750503</v>
      </c>
      <c r="D38" s="20">
        <f>D10-D16-D24-D29-D36</f>
        <v>17478249</v>
      </c>
    </row>
    <row r="39" spans="1:6" ht="15.75" thickTop="1" x14ac:dyDescent="0.25">
      <c r="A39" s="5"/>
      <c r="B39" s="11"/>
      <c r="C39" s="16"/>
      <c r="D39" s="17"/>
    </row>
    <row r="40" spans="1:6" ht="15" x14ac:dyDescent="0.25">
      <c r="A40" s="5"/>
      <c r="B40" s="11" t="s">
        <v>25</v>
      </c>
      <c r="C40" s="16">
        <v>4419955</v>
      </c>
      <c r="D40" s="17">
        <v>5206857</v>
      </c>
    </row>
    <row r="41" spans="1:6" ht="15" x14ac:dyDescent="0.25">
      <c r="A41" s="5"/>
      <c r="B41" s="11" t="s">
        <v>26</v>
      </c>
      <c r="C41" s="16">
        <v>501285</v>
      </c>
      <c r="D41" s="17">
        <v>613496</v>
      </c>
    </row>
    <row r="42" spans="1:6" ht="15" x14ac:dyDescent="0.25">
      <c r="A42" s="5"/>
      <c r="B42" s="11" t="s">
        <v>27</v>
      </c>
      <c r="C42" s="16">
        <f>C38-C40-C41</f>
        <v>9829263</v>
      </c>
      <c r="D42" s="17">
        <f>D38-D40-D41</f>
        <v>11657896</v>
      </c>
    </row>
    <row r="43" spans="1:6" ht="15" x14ac:dyDescent="0.25">
      <c r="A43" s="5"/>
      <c r="B43" s="11"/>
      <c r="C43" s="16"/>
      <c r="D43" s="17"/>
    </row>
    <row r="44" spans="1:6" ht="15.75" thickBot="1" x14ac:dyDescent="0.3">
      <c r="A44" s="5"/>
      <c r="B44" s="18" t="s">
        <v>28</v>
      </c>
      <c r="C44" s="24">
        <v>-2081</v>
      </c>
      <c r="D44" s="24">
        <v>-1262</v>
      </c>
      <c r="F44" s="25"/>
    </row>
    <row r="45" spans="1:6" ht="16.5" thickTop="1" thickBot="1" x14ac:dyDescent="0.3">
      <c r="A45" s="5"/>
      <c r="B45" s="26"/>
      <c r="C45" s="26"/>
      <c r="D45" s="27"/>
    </row>
    <row r="46" spans="1:6" ht="16.5" thickTop="1" thickBot="1" x14ac:dyDescent="0.3">
      <c r="A46" s="5"/>
      <c r="B46" s="18" t="s">
        <v>29</v>
      </c>
      <c r="C46" s="19">
        <f>C42-C44</f>
        <v>9831344</v>
      </c>
      <c r="D46" s="20">
        <f>D42-D44</f>
        <v>11659158</v>
      </c>
    </row>
    <row r="47" spans="1:6" ht="16.5" thickTop="1" thickBot="1" x14ac:dyDescent="0.3">
      <c r="A47" s="5"/>
      <c r="B47" s="26"/>
      <c r="C47" s="28"/>
      <c r="D47" s="29"/>
    </row>
    <row r="48" spans="1:6" ht="16.5" thickTop="1" thickBot="1" x14ac:dyDescent="0.3">
      <c r="A48" s="30"/>
      <c r="B48" s="18" t="s">
        <v>30</v>
      </c>
      <c r="C48" s="31">
        <f>C46/1000000</f>
        <v>9.8313439999999996</v>
      </c>
      <c r="D48" s="32">
        <f>D46/1000000</f>
        <v>11.659158</v>
      </c>
    </row>
    <row r="49" spans="1:4" ht="13.5" thickTop="1" x14ac:dyDescent="0.2">
      <c r="A49" s="5"/>
      <c r="B49" s="33"/>
      <c r="C49" s="34"/>
      <c r="D49" s="34"/>
    </row>
    <row r="50" spans="1:4" ht="12.75" x14ac:dyDescent="0.2">
      <c r="A50" s="5"/>
      <c r="B50" s="33"/>
      <c r="C50" s="34"/>
      <c r="D50" s="34"/>
    </row>
    <row r="51" spans="1:4" ht="11.25" x14ac:dyDescent="0.2"/>
    <row r="52" spans="1:4" ht="11.25" x14ac:dyDescent="0.2"/>
    <row r="53" spans="1:4" ht="11.25" x14ac:dyDescent="0.2"/>
    <row r="54" spans="1:4" ht="12" x14ac:dyDescent="0.2">
      <c r="A54" s="37"/>
      <c r="B54" s="38"/>
      <c r="C54" s="39"/>
      <c r="D54" s="39"/>
    </row>
    <row r="55" spans="1:4" s="42" customFormat="1" ht="11.25" x14ac:dyDescent="0.2">
      <c r="A55" s="40"/>
      <c r="B55" s="40"/>
      <c r="C55" s="41"/>
      <c r="D55" s="41"/>
    </row>
    <row r="56" spans="1:4" ht="12.75" x14ac:dyDescent="0.2">
      <c r="A56" s="5"/>
      <c r="B56" s="43"/>
      <c r="C56" s="44"/>
      <c r="D56" s="44"/>
    </row>
    <row r="57" spans="1:4" ht="12" x14ac:dyDescent="0.2">
      <c r="A57" s="37"/>
      <c r="B57" s="45" t="s">
        <v>31</v>
      </c>
      <c r="C57" s="46" t="s">
        <v>32</v>
      </c>
      <c r="D57" s="46"/>
    </row>
    <row r="58" spans="1:4" ht="12" x14ac:dyDescent="0.2">
      <c r="A58" s="37"/>
      <c r="B58" s="47" t="s">
        <v>33</v>
      </c>
      <c r="C58" s="48" t="s">
        <v>34</v>
      </c>
      <c r="D58" s="48"/>
    </row>
    <row r="59" spans="1:4" ht="11.25" hidden="1" x14ac:dyDescent="0.2"/>
    <row r="60" spans="1:4" ht="11.25" hidden="1" x14ac:dyDescent="0.2"/>
  </sheetData>
  <sheetProtection algorithmName="SHA-512" hashValue="IW6TVb+PajBAzTGV80+NWOZjeCjSheAUhUj+Qp61Rw9m+3tg28viDJWHFyNjdVZ/1ohNJRHCb9WBqR2VyEihFA==" saltValue="l1QIYljKEg+Xf8b5VOliWQ==" spinCount="100000" sheet="1" objects="1" scenarios="1" selectLockedCells="1" selectUnlockedCells="1"/>
  <mergeCells count="9">
    <mergeCell ref="C56:D56"/>
    <mergeCell ref="C57:D57"/>
    <mergeCell ref="C58:D58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workbookViewId="0">
      <selection sqref="A1:IV65536"/>
    </sheetView>
  </sheetViews>
  <sheetFormatPr baseColWidth="10" defaultColWidth="10.42578125" defaultRowHeight="0" customHeight="1" zeroHeight="1" x14ac:dyDescent="0.2"/>
  <cols>
    <col min="1" max="1" width="1.7109375" style="35" customWidth="1"/>
    <col min="2" max="2" width="32.140625" style="35" customWidth="1"/>
    <col min="3" max="3" width="3.85546875" style="35" customWidth="1"/>
    <col min="4" max="4" width="32.140625" style="35" customWidth="1"/>
    <col min="5" max="6" width="15.140625" style="36" customWidth="1"/>
    <col min="7" max="255" width="11.42578125" style="2" customWidth="1"/>
    <col min="256" max="16384" width="10.42578125" style="2"/>
  </cols>
  <sheetData>
    <row r="1" spans="1:6" ht="52.5" customHeight="1" x14ac:dyDescent="0.2">
      <c r="A1" s="1"/>
      <c r="B1" s="1"/>
      <c r="C1" s="1"/>
      <c r="D1" s="1"/>
      <c r="E1" s="1"/>
      <c r="F1" s="1"/>
    </row>
    <row r="2" spans="1:6" ht="12.75" x14ac:dyDescent="0.2">
      <c r="A2" s="3" t="s">
        <v>0</v>
      </c>
      <c r="B2" s="3"/>
      <c r="C2" s="3"/>
      <c r="D2" s="3"/>
      <c r="E2" s="3"/>
      <c r="F2" s="3"/>
    </row>
    <row r="3" spans="1:6" ht="12.75" customHeight="1" x14ac:dyDescent="0.2">
      <c r="A3" s="3" t="s">
        <v>35</v>
      </c>
      <c r="B3" s="3"/>
      <c r="C3" s="3"/>
      <c r="D3" s="3"/>
      <c r="E3" s="3"/>
      <c r="F3" s="3"/>
    </row>
    <row r="4" spans="1:6" ht="15" customHeight="1" x14ac:dyDescent="0.2">
      <c r="A4" s="4" t="s">
        <v>2</v>
      </c>
      <c r="B4" s="4"/>
      <c r="C4" s="4"/>
      <c r="D4" s="4"/>
      <c r="E4" s="4"/>
      <c r="F4" s="4"/>
    </row>
    <row r="5" spans="1:6" ht="12.75" x14ac:dyDescent="0.2">
      <c r="A5" s="5"/>
      <c r="B5" s="6"/>
      <c r="C5" s="6"/>
      <c r="D5" s="6"/>
      <c r="E5" s="6"/>
      <c r="F5" s="6"/>
    </row>
    <row r="6" spans="1:6" ht="15" x14ac:dyDescent="0.25">
      <c r="A6" s="5"/>
      <c r="B6" s="49" t="s">
        <v>3</v>
      </c>
      <c r="C6" s="50"/>
      <c r="D6" s="51"/>
      <c r="E6" s="8">
        <v>2019</v>
      </c>
      <c r="F6" s="52">
        <v>2018</v>
      </c>
    </row>
    <row r="7" spans="1:6" ht="8.25" customHeight="1" x14ac:dyDescent="0.25">
      <c r="A7" s="5"/>
      <c r="B7" s="11"/>
      <c r="C7" s="53"/>
      <c r="D7" s="54"/>
      <c r="E7" s="53"/>
      <c r="F7" s="53"/>
    </row>
    <row r="8" spans="1:6" ht="15" x14ac:dyDescent="0.25">
      <c r="A8" s="5"/>
      <c r="B8" s="11" t="s">
        <v>36</v>
      </c>
      <c r="C8" s="53"/>
      <c r="D8" s="54"/>
      <c r="E8" s="53"/>
      <c r="F8" s="53"/>
    </row>
    <row r="9" spans="1:6" ht="15" x14ac:dyDescent="0.25">
      <c r="A9" s="5"/>
      <c r="B9" s="11" t="s">
        <v>37</v>
      </c>
      <c r="C9" s="53"/>
      <c r="D9" s="54"/>
      <c r="E9" s="53"/>
      <c r="F9" s="53"/>
    </row>
    <row r="10" spans="1:6" ht="15" x14ac:dyDescent="0.25">
      <c r="A10" s="5"/>
      <c r="B10" s="11" t="s">
        <v>38</v>
      </c>
      <c r="C10" s="53"/>
      <c r="D10" s="54"/>
      <c r="E10" s="55">
        <v>5921739</v>
      </c>
      <c r="F10" s="53">
        <v>6554433</v>
      </c>
    </row>
    <row r="11" spans="1:6" ht="15" x14ac:dyDescent="0.25">
      <c r="A11" s="5"/>
      <c r="B11" s="11" t="s">
        <v>39</v>
      </c>
      <c r="C11" s="53"/>
      <c r="D11" s="54"/>
      <c r="E11" s="55">
        <v>22070509</v>
      </c>
      <c r="F11" s="53">
        <v>24291644</v>
      </c>
    </row>
    <row r="12" spans="1:6" ht="15" x14ac:dyDescent="0.25">
      <c r="A12" s="5"/>
      <c r="B12" s="11" t="s">
        <v>40</v>
      </c>
      <c r="C12" s="53"/>
      <c r="D12" s="54"/>
      <c r="E12" s="55">
        <v>1631089</v>
      </c>
      <c r="F12" s="53">
        <v>2612728</v>
      </c>
    </row>
    <row r="13" spans="1:6" ht="15.75" thickBot="1" x14ac:dyDescent="0.3">
      <c r="A13" s="5"/>
      <c r="B13" s="13" t="s">
        <v>41</v>
      </c>
      <c r="C13" s="56"/>
      <c r="D13" s="57"/>
      <c r="E13" s="58">
        <v>317222</v>
      </c>
      <c r="F13" s="56">
        <v>36421</v>
      </c>
    </row>
    <row r="14" spans="1:6" ht="16.5" thickTop="1" thickBot="1" x14ac:dyDescent="0.3">
      <c r="A14" s="5"/>
      <c r="B14" s="18" t="s">
        <v>42</v>
      </c>
      <c r="C14" s="59"/>
      <c r="D14" s="60"/>
      <c r="E14" s="61">
        <f>SUM(E10:E13)</f>
        <v>29940559</v>
      </c>
      <c r="F14" s="59">
        <f>SUM(F10:F13)</f>
        <v>33495226</v>
      </c>
    </row>
    <row r="15" spans="1:6" ht="15.75" thickTop="1" x14ac:dyDescent="0.25">
      <c r="A15" s="5"/>
      <c r="B15" s="11"/>
      <c r="C15" s="53"/>
      <c r="D15" s="54"/>
      <c r="E15" s="55"/>
      <c r="F15" s="53"/>
    </row>
    <row r="16" spans="1:6" ht="15" x14ac:dyDescent="0.25">
      <c r="A16" s="5"/>
      <c r="B16" s="11" t="s">
        <v>43</v>
      </c>
      <c r="C16" s="53"/>
      <c r="D16" s="54"/>
      <c r="E16" s="55"/>
      <c r="F16" s="53"/>
    </row>
    <row r="17" spans="1:6" ht="15" x14ac:dyDescent="0.25">
      <c r="A17" s="5"/>
      <c r="B17" s="11" t="s">
        <v>44</v>
      </c>
      <c r="C17" s="53"/>
      <c r="D17" s="54"/>
      <c r="E17" s="55">
        <v>4037</v>
      </c>
      <c r="F17" s="53">
        <v>3424</v>
      </c>
    </row>
    <row r="18" spans="1:6" ht="15" x14ac:dyDescent="0.25">
      <c r="A18" s="5"/>
      <c r="B18" s="11" t="s">
        <v>45</v>
      </c>
      <c r="C18" s="53"/>
      <c r="D18" s="54"/>
      <c r="E18" s="55">
        <v>1106560</v>
      </c>
      <c r="F18" s="53">
        <v>1479382</v>
      </c>
    </row>
    <row r="19" spans="1:6" ht="15" x14ac:dyDescent="0.25">
      <c r="A19" s="5"/>
      <c r="B19" s="11" t="s">
        <v>46</v>
      </c>
      <c r="C19" s="53"/>
      <c r="D19" s="54"/>
      <c r="E19" s="55">
        <v>2309213</v>
      </c>
      <c r="F19" s="53">
        <v>1746447</v>
      </c>
    </row>
    <row r="20" spans="1:6" ht="15" x14ac:dyDescent="0.25">
      <c r="A20" s="5"/>
      <c r="B20" s="11" t="s">
        <v>47</v>
      </c>
      <c r="C20" s="53"/>
      <c r="D20" s="54"/>
      <c r="E20" s="55">
        <v>1331978</v>
      </c>
      <c r="F20" s="53">
        <v>1451327</v>
      </c>
    </row>
    <row r="21" spans="1:6" ht="15.75" thickBot="1" x14ac:dyDescent="0.3">
      <c r="A21" s="5"/>
      <c r="B21" s="62" t="s">
        <v>48</v>
      </c>
      <c r="C21" s="63"/>
      <c r="D21" s="64"/>
      <c r="E21" s="65">
        <f>SUM(E17:E20)</f>
        <v>4751788</v>
      </c>
      <c r="F21" s="63">
        <f>SUM(F17:F20)</f>
        <v>4680580</v>
      </c>
    </row>
    <row r="22" spans="1:6" ht="16.5" thickTop="1" thickBot="1" x14ac:dyDescent="0.3">
      <c r="A22" s="5"/>
      <c r="B22" s="66" t="s">
        <v>49</v>
      </c>
      <c r="C22" s="67"/>
      <c r="D22" s="68"/>
      <c r="E22" s="69">
        <f>E14+E21</f>
        <v>34692347</v>
      </c>
      <c r="F22" s="67">
        <f>F14+F21</f>
        <v>38175806</v>
      </c>
    </row>
    <row r="23" spans="1:6" ht="15.75" thickTop="1" x14ac:dyDescent="0.25">
      <c r="A23" s="5"/>
      <c r="B23" s="11"/>
      <c r="C23" s="53"/>
      <c r="D23" s="54"/>
      <c r="E23" s="55"/>
      <c r="F23" s="53"/>
    </row>
    <row r="24" spans="1:6" ht="15" x14ac:dyDescent="0.25">
      <c r="A24" s="5"/>
      <c r="B24" s="11" t="s">
        <v>50</v>
      </c>
      <c r="C24" s="53"/>
      <c r="D24" s="54"/>
      <c r="E24" s="55"/>
      <c r="F24" s="53"/>
    </row>
    <row r="25" spans="1:6" ht="15" x14ac:dyDescent="0.25">
      <c r="A25" s="5"/>
      <c r="B25" s="11"/>
      <c r="C25" s="53"/>
      <c r="D25" s="54"/>
      <c r="E25" s="55"/>
      <c r="F25" s="53"/>
    </row>
    <row r="26" spans="1:6" ht="15" x14ac:dyDescent="0.25">
      <c r="A26" s="5"/>
      <c r="B26" s="11" t="s">
        <v>51</v>
      </c>
      <c r="C26" s="53"/>
      <c r="D26" s="54"/>
      <c r="E26" s="55"/>
      <c r="F26" s="53"/>
    </row>
    <row r="27" spans="1:6" ht="15" x14ac:dyDescent="0.25">
      <c r="A27" s="5"/>
      <c r="B27" s="11" t="s">
        <v>52</v>
      </c>
      <c r="C27" s="53"/>
      <c r="D27" s="54"/>
      <c r="E27" s="55">
        <v>3804407</v>
      </c>
      <c r="F27" s="53">
        <v>3499537</v>
      </c>
    </row>
    <row r="28" spans="1:6" ht="15" x14ac:dyDescent="0.25">
      <c r="A28" s="5"/>
      <c r="B28" s="11" t="s">
        <v>53</v>
      </c>
      <c r="C28" s="53"/>
      <c r="D28" s="54"/>
      <c r="E28" s="55">
        <v>5304199</v>
      </c>
      <c r="F28" s="53">
        <v>6902952</v>
      </c>
    </row>
    <row r="29" spans="1:6" ht="15.75" thickBot="1" x14ac:dyDescent="0.3">
      <c r="A29" s="5"/>
      <c r="B29" s="18" t="s">
        <v>54</v>
      </c>
      <c r="C29" s="59"/>
      <c r="D29" s="60"/>
      <c r="E29" s="61">
        <f>SUM(E27:E28)</f>
        <v>9108606</v>
      </c>
      <c r="F29" s="59">
        <f>SUM(F27:F28)</f>
        <v>10402489</v>
      </c>
    </row>
    <row r="30" spans="1:6" ht="15.75" thickTop="1" x14ac:dyDescent="0.25">
      <c r="A30" s="5"/>
      <c r="B30" s="11"/>
      <c r="C30" s="53"/>
      <c r="D30" s="54"/>
      <c r="E30" s="55"/>
      <c r="F30" s="53"/>
    </row>
    <row r="31" spans="1:6" ht="15" x14ac:dyDescent="0.25">
      <c r="A31" s="5"/>
      <c r="B31" s="11" t="s">
        <v>55</v>
      </c>
      <c r="C31" s="53"/>
      <c r="D31" s="54"/>
      <c r="E31" s="55"/>
      <c r="F31" s="53"/>
    </row>
    <row r="32" spans="1:6" ht="15" x14ac:dyDescent="0.25">
      <c r="A32" s="5"/>
      <c r="B32" s="11" t="s">
        <v>56</v>
      </c>
      <c r="C32" s="53"/>
      <c r="D32" s="54"/>
      <c r="E32" s="55">
        <v>3760076</v>
      </c>
      <c r="F32" s="53">
        <v>3770953</v>
      </c>
    </row>
    <row r="33" spans="1:6" ht="15.75" thickBot="1" x14ac:dyDescent="0.3">
      <c r="A33" s="5"/>
      <c r="B33" s="62" t="s">
        <v>57</v>
      </c>
      <c r="C33" s="63"/>
      <c r="D33" s="64"/>
      <c r="E33" s="65">
        <f>SUM(E32)</f>
        <v>3760076</v>
      </c>
      <c r="F33" s="63">
        <f>SUM(F32)</f>
        <v>3770953</v>
      </c>
    </row>
    <row r="34" spans="1:6" ht="16.5" thickTop="1" thickBot="1" x14ac:dyDescent="0.3">
      <c r="A34" s="5"/>
      <c r="B34" s="66" t="s">
        <v>58</v>
      </c>
      <c r="C34" s="67"/>
      <c r="D34" s="68"/>
      <c r="E34" s="69">
        <f>E29+E33</f>
        <v>12868682</v>
      </c>
      <c r="F34" s="67">
        <f>F29+F33</f>
        <v>14173442</v>
      </c>
    </row>
    <row r="35" spans="1:6" ht="15.75" thickTop="1" x14ac:dyDescent="0.25">
      <c r="A35" s="5"/>
      <c r="B35" s="11"/>
      <c r="C35" s="53"/>
      <c r="D35" s="54"/>
      <c r="E35" s="55"/>
      <c r="F35" s="53"/>
    </row>
    <row r="36" spans="1:6" ht="15" x14ac:dyDescent="0.25">
      <c r="A36" s="5"/>
      <c r="B36" s="11" t="s">
        <v>59</v>
      </c>
      <c r="C36" s="53"/>
      <c r="D36" s="54"/>
      <c r="E36" s="55"/>
      <c r="F36" s="53"/>
    </row>
    <row r="37" spans="1:6" ht="15" x14ac:dyDescent="0.25">
      <c r="A37" s="5"/>
      <c r="B37" s="11" t="s">
        <v>60</v>
      </c>
      <c r="C37" s="53"/>
      <c r="D37" s="54"/>
      <c r="E37" s="55">
        <v>10000000</v>
      </c>
      <c r="F37" s="53">
        <v>10000000</v>
      </c>
    </row>
    <row r="38" spans="1:6" ht="15" x14ac:dyDescent="0.25">
      <c r="A38" s="5"/>
      <c r="B38" s="11" t="s">
        <v>61</v>
      </c>
      <c r="C38" s="70"/>
      <c r="D38" s="71"/>
      <c r="E38" s="55">
        <v>2000000</v>
      </c>
      <c r="F38" s="70">
        <v>2000000</v>
      </c>
    </row>
    <row r="39" spans="1:6" ht="15" x14ac:dyDescent="0.25">
      <c r="A39" s="5"/>
      <c r="B39" s="11" t="s">
        <v>62</v>
      </c>
      <c r="C39" s="53"/>
      <c r="D39" s="54"/>
      <c r="E39" s="55">
        <v>-7679</v>
      </c>
      <c r="F39" s="55">
        <v>-11582</v>
      </c>
    </row>
    <row r="40" spans="1:6" ht="15" x14ac:dyDescent="0.25">
      <c r="A40" s="5"/>
      <c r="B40" s="11" t="s">
        <v>63</v>
      </c>
      <c r="C40" s="70"/>
      <c r="D40" s="71"/>
      <c r="E40" s="55">
        <v>9831344</v>
      </c>
      <c r="F40" s="70">
        <v>12013946</v>
      </c>
    </row>
    <row r="41" spans="1:6" ht="15" x14ac:dyDescent="0.25">
      <c r="A41" s="5"/>
      <c r="B41" s="11" t="s">
        <v>64</v>
      </c>
      <c r="C41" s="53"/>
      <c r="D41" s="54"/>
      <c r="E41" s="55">
        <f>SUM(E37:E40)</f>
        <v>21823665</v>
      </c>
      <c r="F41" s="53">
        <f>SUM(F37:F40)</f>
        <v>24002364</v>
      </c>
    </row>
    <row r="42" spans="1:6" ht="15.75" thickBot="1" x14ac:dyDescent="0.3">
      <c r="A42" s="5"/>
      <c r="B42" s="66" t="s">
        <v>65</v>
      </c>
      <c r="C42" s="67"/>
      <c r="D42" s="68"/>
      <c r="E42" s="69">
        <f>E34+E41</f>
        <v>34692347</v>
      </c>
      <c r="F42" s="67">
        <f>F34+F41</f>
        <v>38175806</v>
      </c>
    </row>
    <row r="43" spans="1:6" ht="16.5" thickTop="1" thickBot="1" x14ac:dyDescent="0.3">
      <c r="A43" s="5"/>
      <c r="B43" s="26"/>
      <c r="C43" s="72"/>
      <c r="D43" s="73"/>
      <c r="E43" s="72"/>
      <c r="F43" s="72"/>
    </row>
    <row r="44" spans="1:6" ht="16.5" thickTop="1" thickBot="1" x14ac:dyDescent="0.3">
      <c r="A44" s="5"/>
      <c r="B44" s="18" t="s">
        <v>66</v>
      </c>
      <c r="C44" s="59"/>
      <c r="D44" s="60"/>
      <c r="E44" s="61">
        <v>1209571</v>
      </c>
      <c r="F44" s="59">
        <v>4155046</v>
      </c>
    </row>
    <row r="45" spans="1:6" ht="16.5" thickTop="1" thickBot="1" x14ac:dyDescent="0.3">
      <c r="A45" s="5"/>
      <c r="B45" s="26"/>
      <c r="C45" s="72"/>
      <c r="D45" s="73"/>
      <c r="E45" s="72"/>
      <c r="F45" s="72"/>
    </row>
    <row r="46" spans="1:6" ht="16.5" thickTop="1" thickBot="1" x14ac:dyDescent="0.3">
      <c r="A46" s="5"/>
      <c r="B46" s="18" t="s">
        <v>67</v>
      </c>
      <c r="C46" s="59"/>
      <c r="D46" s="60"/>
      <c r="E46" s="61">
        <v>2555183</v>
      </c>
      <c r="F46" s="59">
        <v>3433420</v>
      </c>
    </row>
    <row r="47" spans="1:6" ht="13.5" thickTop="1" x14ac:dyDescent="0.2">
      <c r="A47" s="5"/>
      <c r="B47" s="33"/>
      <c r="C47" s="33"/>
      <c r="D47" s="33"/>
      <c r="E47" s="74"/>
      <c r="F47" s="74"/>
    </row>
    <row r="48" spans="1:6" ht="12.75" x14ac:dyDescent="0.2">
      <c r="A48" s="5"/>
      <c r="B48" s="75"/>
      <c r="C48" s="75"/>
      <c r="D48" s="75"/>
      <c r="E48" s="74"/>
      <c r="F48" s="74"/>
    </row>
    <row r="49" spans="1:6" ht="12.75" x14ac:dyDescent="0.2">
      <c r="A49" s="5"/>
      <c r="B49" s="75"/>
      <c r="C49" s="75"/>
      <c r="D49" s="75"/>
      <c r="E49" s="74"/>
      <c r="F49" s="74"/>
    </row>
    <row r="50" spans="1:6" ht="12.75" x14ac:dyDescent="0.2">
      <c r="A50" s="5"/>
      <c r="B50" s="75"/>
      <c r="C50" s="75"/>
      <c r="D50" s="75"/>
      <c r="E50" s="74"/>
      <c r="F50" s="74"/>
    </row>
    <row r="51" spans="1:6" ht="11.25" x14ac:dyDescent="0.2"/>
    <row r="52" spans="1:6" ht="11.25" x14ac:dyDescent="0.2"/>
    <row r="53" spans="1:6" ht="11.25" x14ac:dyDescent="0.2"/>
    <row r="54" spans="1:6" ht="12" x14ac:dyDescent="0.2">
      <c r="A54" s="37"/>
      <c r="B54" s="38"/>
      <c r="C54" s="37"/>
      <c r="D54" s="38"/>
      <c r="E54" s="39"/>
      <c r="F54" s="39"/>
    </row>
    <row r="55" spans="1:6" ht="12.75" x14ac:dyDescent="0.2">
      <c r="A55" s="5"/>
      <c r="B55" s="43"/>
      <c r="C55" s="5"/>
      <c r="D55" s="43"/>
      <c r="E55" s="44"/>
      <c r="F55" s="44"/>
    </row>
    <row r="56" spans="1:6" ht="12" x14ac:dyDescent="0.2">
      <c r="A56" s="37"/>
      <c r="B56" s="45" t="s">
        <v>31</v>
      </c>
      <c r="C56" s="37"/>
      <c r="D56" s="45" t="s">
        <v>68</v>
      </c>
      <c r="E56" s="46" t="s">
        <v>32</v>
      </c>
      <c r="F56" s="46"/>
    </row>
    <row r="57" spans="1:6" ht="24" x14ac:dyDescent="0.2">
      <c r="A57" s="37"/>
      <c r="B57" s="47" t="s">
        <v>33</v>
      </c>
      <c r="C57" s="37"/>
      <c r="D57" s="47" t="s">
        <v>69</v>
      </c>
      <c r="E57" s="48" t="s">
        <v>34</v>
      </c>
      <c r="F57" s="48"/>
    </row>
    <row r="58" spans="1:6" ht="11.25" x14ac:dyDescent="0.2"/>
    <row r="59" spans="1:6" ht="11.25" hidden="1" x14ac:dyDescent="0.2"/>
    <row r="60" spans="1:6" ht="11.25" hidden="1" x14ac:dyDescent="0.2"/>
  </sheetData>
  <sheetProtection algorithmName="SHA-512" hashValue="y60luyIPoFtZHpqhyTPfc1xCb99jP5v6UnjSYZI0fEBgXOCTp8+dtjpIPh3dDU8YBF7kF7+lg1EDvPvEXoK2CA==" saltValue="DotPUw39yb5xl7fDqYhPvQ==" spinCount="100000" sheet="1" objects="1" scenarios="1" selectLockedCells="1" selectUnlockedCells="1"/>
  <mergeCells count="13">
    <mergeCell ref="E57:F57"/>
    <mergeCell ref="B48:D48"/>
    <mergeCell ref="B49:D49"/>
    <mergeCell ref="B50:D50"/>
    <mergeCell ref="E54:F54"/>
    <mergeCell ref="E55:F55"/>
    <mergeCell ref="E56:F56"/>
    <mergeCell ref="A1:F1"/>
    <mergeCell ref="A2:F2"/>
    <mergeCell ref="A3:F3"/>
    <mergeCell ref="A4:F4"/>
    <mergeCell ref="B5:F5"/>
    <mergeCell ref="B6:D6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2019-10-30T18:20:38Z</dcterms:created>
  <dcterms:modified xsi:type="dcterms:W3CDTF">2019-10-30T18:23:43Z</dcterms:modified>
</cp:coreProperties>
</file>