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Balances IME\2019\"/>
    </mc:Choice>
  </mc:AlternateContent>
  <xr:revisionPtr revIDLastSave="0" documentId="13_ncr:1_{51F3893D-D503-431D-B945-7C5DA7B46233}" xr6:coauthVersionLast="44" xr6:coauthVersionMax="44" xr10:uidLastSave="{00000000-0000-0000-0000-000000000000}"/>
  <bookViews>
    <workbookView xWindow="-120" yWindow="-120" windowWidth="20730" windowHeight="11160" activeTab="4" xr2:uid="{00000000-000D-0000-FFFF-FFFF00000000}"/>
  </bookViews>
  <sheets>
    <sheet name="BG" sheetId="2" r:id="rId1"/>
    <sheet name="ER" sheetId="1" r:id="rId2"/>
    <sheet name="ANEXO BG" sheetId="3" r:id="rId3"/>
    <sheet name="ANEXO ER" sheetId="4" r:id="rId4"/>
    <sheet name="DETALLE DEUDA" sheetId="5" r:id="rId5"/>
  </sheets>
  <externalReferences>
    <externalReference r:id="rId6"/>
  </externalReferences>
  <definedNames>
    <definedName name="__FPMExcelClient_CellBasedFunctionStatus" localSheetId="0" hidden="1">"2_2_2_2_2_2"</definedName>
    <definedName name="__FPMExcelClient_CellBasedFunctionStatus" localSheetId="1" hidden="1">"2_2_2_2_2_2"</definedName>
    <definedName name="__FPMExcelClient_RefreshTime" localSheetId="1">636740074943981000</definedName>
    <definedName name="listaU">[1]UNIDADES!$B$5:$C$104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5" l="1"/>
  <c r="C53" i="5"/>
  <c r="D47" i="5"/>
  <c r="D40" i="5"/>
  <c r="D36" i="5"/>
  <c r="D24" i="5"/>
  <c r="E23" i="5"/>
  <c r="E22" i="5"/>
  <c r="D21" i="5"/>
  <c r="D13" i="5"/>
  <c r="D9" i="5"/>
  <c r="E8" i="5"/>
  <c r="E7" i="5"/>
  <c r="D5" i="5"/>
  <c r="C55" i="5" l="1"/>
  <c r="C49" i="2" l="1"/>
  <c r="C51" i="2" s="1"/>
  <c r="D49" i="2"/>
  <c r="D51" i="2" s="1"/>
  <c r="C89" i="2" l="1"/>
  <c r="D89" i="2" l="1"/>
</calcChain>
</file>

<file path=xl/sharedStrings.xml><?xml version="1.0" encoding="utf-8"?>
<sst xmlns="http://schemas.openxmlformats.org/spreadsheetml/2006/main" count="372" uniqueCount="251">
  <si>
    <t>ESTADO DE RESULTADOS</t>
  </si>
  <si>
    <t>DESCRIPCIÓN</t>
  </si>
  <si>
    <t>INTERESES RECIBIDOS</t>
  </si>
  <si>
    <t>INGRESOS POR ARRENDAMIENTOS</t>
  </si>
  <si>
    <t>COMISIONES RECIBIDAS</t>
  </si>
  <si>
    <t>OTROS INGRESOS</t>
  </si>
  <si>
    <t>DEVOLUCIONES/REBAJAS</t>
  </si>
  <si>
    <t>TOTAL INGRESOS</t>
  </si>
  <si>
    <t>INTERESES PAGADOS</t>
  </si>
  <si>
    <t>COMISIONES PAGADAS</t>
  </si>
  <si>
    <t>DEPRECIACIONES</t>
  </si>
  <si>
    <t>OTROS COSTOS</t>
  </si>
  <si>
    <t>COSTO FINANCIERO</t>
  </si>
  <si>
    <t>UTILIDAD MARGINAL</t>
  </si>
  <si>
    <t>GASTOS DE OPERACIÓN</t>
  </si>
  <si>
    <t>OTROS GASTOS E INGRESOS FINANCIEROS</t>
  </si>
  <si>
    <t>DIFERENCIA EN CAMBIO</t>
  </si>
  <si>
    <t>TOTAL DE GASTOS FIJOS</t>
  </si>
  <si>
    <t>RESULTADO OPERATIVO</t>
  </si>
  <si>
    <t>RESULTADO A/ISR</t>
  </si>
  <si>
    <t>ISR</t>
  </si>
  <si>
    <t>ISR DIFERIDO</t>
  </si>
  <si>
    <t>RESERVA LEGAL</t>
  </si>
  <si>
    <t>RESULTADO NETO</t>
  </si>
  <si>
    <t>ESTADO DE SITUACION FINANCIERA</t>
  </si>
  <si>
    <t>CAJA Y BANCOS</t>
  </si>
  <si>
    <t>ACCIONES Y VALORES</t>
  </si>
  <si>
    <t>DOC.CTAS. POR COBRAR CLIENTES</t>
  </si>
  <si>
    <t>CUENTAS AFILIADAS POR COBRAR</t>
  </si>
  <si>
    <t>OTROS</t>
  </si>
  <si>
    <t>SUB-TOTAL</t>
  </si>
  <si>
    <t>RESERVA PARA CUENTAS DUDOSAS</t>
  </si>
  <si>
    <t>TOTAL CUENTAS POR COBRAR</t>
  </si>
  <si>
    <t>GTOS. PAGADOS POR ANTICIPADO</t>
  </si>
  <si>
    <t>TOTAL ACTIVO CORRIENTE</t>
  </si>
  <si>
    <t>TOTAL CUENTAS AFILIADAS LP</t>
  </si>
  <si>
    <t>TERRENOS</t>
  </si>
  <si>
    <t>MAQUINARIA Y EQUIPO</t>
  </si>
  <si>
    <t>MOBILIARIO Y EQUIPO</t>
  </si>
  <si>
    <t>VEHICULOS</t>
  </si>
  <si>
    <t>TOTAL PROP.PLANTA Y EQUIPO</t>
  </si>
  <si>
    <t>DEPRECIACION (-)</t>
  </si>
  <si>
    <t>TOTAL PROP. PLANTA Y EQUIPO(NETO)</t>
  </si>
  <si>
    <t>INVERSIONES</t>
  </si>
  <si>
    <t>PRESTAMOS Y DEPOSITOS A L.P.</t>
  </si>
  <si>
    <t>OTRAS INVERSIONES</t>
  </si>
  <si>
    <t>TOTAL INVERSIONES</t>
  </si>
  <si>
    <t>TOTAL ACTIVO</t>
  </si>
  <si>
    <t>PRESTAMOS BANCARIOS</t>
  </si>
  <si>
    <t>PORCION CTE. PRESTAMOS L.P.</t>
  </si>
  <si>
    <t>OTRAS OBLIGACIONES CORTO PLAZO</t>
  </si>
  <si>
    <t>TOTAL PRESTAMOS CORTO PLAZO</t>
  </si>
  <si>
    <t>CUENTAS POR PAGAR COMERCIALES</t>
  </si>
  <si>
    <t>CUENTAS AFILIADAS POR PAGAR CORRIENTES</t>
  </si>
  <si>
    <t>OTROS, PROVISIONES Y RETENCIONES</t>
  </si>
  <si>
    <t>IMPUESTOS POR PAGAR</t>
  </si>
  <si>
    <t>DIVIDENDOS POR PAGAR</t>
  </si>
  <si>
    <t>TOTAL PASIVO CORRIENTE</t>
  </si>
  <si>
    <t>OBLIGACION LABORAL</t>
  </si>
  <si>
    <t>PRESTAMOS BANCARIOS A L.P.</t>
  </si>
  <si>
    <t>PRESTAMOS Y OTRAS CUENTAS AFILIADAS</t>
  </si>
  <si>
    <t>CAPITAL SOCIAL</t>
  </si>
  <si>
    <t>CAPITAL PAGADO EN EXCESO</t>
  </si>
  <si>
    <t>REVALUACIONES</t>
  </si>
  <si>
    <t>UTILIDADES RETENIDAS</t>
  </si>
  <si>
    <t>TOTAL PATRIMONIO</t>
  </si>
  <si>
    <t>TOTAL PASIVO MAS PATRIMONIO</t>
  </si>
  <si>
    <t>MES</t>
  </si>
  <si>
    <t>ACUMULADO</t>
  </si>
  <si>
    <t>REAL  ML</t>
  </si>
  <si>
    <t>REAL USD</t>
  </si>
  <si>
    <t xml:space="preserve">REAL  ML </t>
  </si>
  <si>
    <t>REAL US</t>
  </si>
  <si>
    <t>OTROS INGRESOS-EGRESOS</t>
  </si>
  <si>
    <t>DIFERENCIA POR CONVERSION</t>
  </si>
  <si>
    <t>RESULTADO DESPUES DE RESERVA LEGAL</t>
  </si>
  <si>
    <t xml:space="preserve"> ACTIVO FIJO</t>
  </si>
  <si>
    <t>EDIFICIOS E INSTALACIONES</t>
  </si>
  <si>
    <t>HARDWARE</t>
  </si>
  <si>
    <t>SOFTWARE</t>
  </si>
  <si>
    <t>CONSTRUCCIONES EN PROGRESO</t>
  </si>
  <si>
    <t>ACTIVO INTANGIBLE</t>
  </si>
  <si>
    <t>ACTIVO POR IMPUESTO DIFERIDO</t>
  </si>
  <si>
    <t>TOTAL ACTIVO NO CORRIENTE</t>
  </si>
  <si>
    <t xml:space="preserve">          PASIVO CORRIENTE</t>
  </si>
  <si>
    <t>OTRAS OBLIGACIONES A L.P.</t>
  </si>
  <si>
    <t>CUENTAS POR PAGAR A L.P.</t>
  </si>
  <si>
    <t>IMPUESTO SOBRE LA RENTA DIFERIDO</t>
  </si>
  <si>
    <t>TOTAL PASIVO NO CORRIENTE</t>
  </si>
  <si>
    <t>TOTAL PASIVOS</t>
  </si>
  <si>
    <t>INGRESOS DIFERIDOS</t>
  </si>
  <si>
    <t>ANEXOS ESTADO DE SITUACIÓN</t>
  </si>
  <si>
    <t>(Expresado Dólares de los Estados Unidos de América)</t>
  </si>
  <si>
    <t>CUENTA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</si>
  <si>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</si>
  <si>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</si>
  <si>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</si>
  <si>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</si>
  <si>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</si>
  <si>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</si>
  <si>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</si>
  <si>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</si>
  <si>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</si>
  <si>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</si>
  <si>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</si>
  <si>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</si>
  <si>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DICIEMBRE 13</t>
  </si>
  <si>
    <t>DICIEMBRE 14</t>
  </si>
  <si>
    <t>DICIEMBRE 15</t>
  </si>
  <si>
    <t>DICIEMBRE 16</t>
  </si>
  <si>
    <t>EFECTIVO</t>
  </si>
  <si>
    <t>CUENTAS POR COBRAR</t>
  </si>
  <si>
    <t>CUENTAS 9 POR COBRAR</t>
  </si>
  <si>
    <t>OTRAS CUENTAS POR COBRAR</t>
  </si>
  <si>
    <t>CUENTAS POR COBRAR LARGO PLAZO</t>
  </si>
  <si>
    <t>PROPIEDAD, PLANTA Y EQUIPO</t>
  </si>
  <si>
    <t>PRESTAMOS BANCARIOS A CORTO PLAZO</t>
  </si>
  <si>
    <t>PRESTAMOS BANCARIOS A LARGO PLAZO</t>
  </si>
  <si>
    <t>OTRAS OBLIGACIONES A LARGO PLAZO</t>
  </si>
  <si>
    <t>CUENTAS 9 POR PAGAR</t>
  </si>
  <si>
    <t>CUENTAS Y GASTOS ACUMULADOS POR PAGAR</t>
  </si>
  <si>
    <t>CAJA CHICA</t>
  </si>
  <si>
    <t>DEPOSITOS EN TRANSITO</t>
  </si>
  <si>
    <t>BANCOS</t>
  </si>
  <si>
    <t>SIGMAQ PACKAGING, S.A.</t>
  </si>
  <si>
    <t>SPECIALTY PRODUCTS, S.A.</t>
  </si>
  <si>
    <t>CARSA</t>
  </si>
  <si>
    <t>SIGMA, S.A. DE C.V.</t>
  </si>
  <si>
    <t>LITOGRAFIA BYRON ZADIK, S.A.</t>
  </si>
  <si>
    <t>CAJAS Y EMPAQUES DE GUATEMALA, S.A.</t>
  </si>
  <si>
    <t>COPACASA</t>
  </si>
  <si>
    <t>CANASA</t>
  </si>
  <si>
    <t>SIGMAQ MEXICO, S.A. DE C.V.</t>
  </si>
  <si>
    <t>NORCREST</t>
  </si>
  <si>
    <t>BUFKOR, INC.</t>
  </si>
  <si>
    <t>HENRY YARHI</t>
  </si>
  <si>
    <t>SUN CHEMICAL DE GUATEMALA, S.A.</t>
  </si>
  <si>
    <t>LAKI</t>
  </si>
  <si>
    <t>EMPAQUES S.I.E. DE COSTA RICA, S.A.</t>
  </si>
  <si>
    <t>SUN CHEMICAL DE COSTA RICA, S.A.</t>
  </si>
  <si>
    <t>FABRICA DE ESPECIAS DON JULIO, S.A.</t>
  </si>
  <si>
    <t>SUN CHEMICAL, S.A. DE C.V.</t>
  </si>
  <si>
    <t>PRODEX, S.A.</t>
  </si>
  <si>
    <t>INVERSIONES JIQUI</t>
  </si>
  <si>
    <t>UHY PEREZ, SOCIEDAD ANONIMA</t>
  </si>
  <si>
    <t>ENERGYQ</t>
  </si>
  <si>
    <t>INMOBILIARIA MESOAMERICANA (SV)</t>
  </si>
  <si>
    <t>INMOBILIARIA MESOAMERICANA (GT)</t>
  </si>
  <si>
    <t>INMOBILIARIA MESOAMERICANA (HN)</t>
  </si>
  <si>
    <t>CASO DE OROQ</t>
  </si>
  <si>
    <t>CADELAF</t>
  </si>
  <si>
    <t>RITCORP TITULARIZADORA, S.A.</t>
  </si>
  <si>
    <t>FONDO DE TITULARIZACION</t>
  </si>
  <si>
    <t>SAT - ISO</t>
  </si>
  <si>
    <t>DIRECCION GENERAL DE TESORERIA</t>
  </si>
  <si>
    <t>MAURICIO BONATTI LOPEZ</t>
  </si>
  <si>
    <t>LEADER GLOBAL SOLUTIONS</t>
  </si>
  <si>
    <t>UNICA VEZ</t>
  </si>
  <si>
    <t>ISR PAGO A CUENTA</t>
  </si>
  <si>
    <t>IVA CREDITO FISCAL</t>
  </si>
  <si>
    <t>BANCO DE AMERICA CENTRAL</t>
  </si>
  <si>
    <t>CENTRAL DE DEPOSITOS Y VALORES</t>
  </si>
  <si>
    <t>CREDITO HIPOTECARIO NACIONAL</t>
  </si>
  <si>
    <t>BANCO INMOBILIARIO, S.A.</t>
  </si>
  <si>
    <t>BANCO LAFISE</t>
  </si>
  <si>
    <t>BANRURAL</t>
  </si>
  <si>
    <t>K0000000000</t>
  </si>
  <si>
    <t>CSI RENTING GUATEMALA, S.A.</t>
  </si>
  <si>
    <t>CSI LEASING DE CENTROAMERICA</t>
  </si>
  <si>
    <t>ASTRUM CONSULTORES, S.A.</t>
  </si>
  <si>
    <t>CEGSA</t>
  </si>
  <si>
    <t>LITOZADIK</t>
  </si>
  <si>
    <t>VALERIE MARIA HERRERA</t>
  </si>
  <si>
    <t>FIGUEROA Y JIMENEZ, CO. S.A.</t>
  </si>
  <si>
    <t>GBM DE GUATEMALA, S.A.</t>
  </si>
  <si>
    <t>CESAR ESTUARDO RODAS</t>
  </si>
  <si>
    <t>LAT CAPITAL SOLUTIONS, S.A.</t>
  </si>
  <si>
    <t>BDO AUDITORES Y CONSULTORES, S.A.</t>
  </si>
  <si>
    <t>ALCALDIA MUNICIPAL DE ILOPANGO</t>
  </si>
  <si>
    <t>INSTITUTO SALVADOREÑO DEL SALVADOR</t>
  </si>
  <si>
    <t>FONDO DE PENSIONES AFP</t>
  </si>
  <si>
    <t>ASEGURADORA VIVIR, S.A.</t>
  </si>
  <si>
    <t>SONIA MICHELLS ALVARENGA</t>
  </si>
  <si>
    <t>ALVARO ERNESTO GUATEMALA</t>
  </si>
  <si>
    <t>BANCO DAVIVIENDA SALVADOR</t>
  </si>
  <si>
    <t>DIRECCION EJECUTIVA DE INGRESOS</t>
  </si>
  <si>
    <t>CENTRAL LAW HONDURAS</t>
  </si>
  <si>
    <t>UHY AUDITORES Y CONSULTORES</t>
  </si>
  <si>
    <t>INERESES POR PAGAR</t>
  </si>
  <si>
    <t>DEBITO FISCAL</t>
  </si>
  <si>
    <t>OBLIGACIONES LABORAL</t>
  </si>
  <si>
    <t>DEP.Y ANTICIPOS REEX</t>
  </si>
  <si>
    <t>DEPOSITOS Y ANTIC.</t>
  </si>
  <si>
    <t>RETENCIONES I.S.R.</t>
  </si>
  <si>
    <t>OTRS RETENC X PAGAR</t>
  </si>
  <si>
    <t>PROV. AGUINALDOS</t>
  </si>
  <si>
    <t>PROV.FESTJOS NAVID.</t>
  </si>
  <si>
    <t>OTRAS PROVISIONES</t>
  </si>
  <si>
    <t>ATENCIONES AL PERSON</t>
  </si>
  <si>
    <t>PANAMA BAKING FACTORY, S.A.</t>
  </si>
  <si>
    <t>INGRESOS</t>
  </si>
  <si>
    <t>COSTOS</t>
  </si>
  <si>
    <t>OTROS GASTOS FINANCIEROS</t>
  </si>
  <si>
    <t>OTROS (INGRESOS) EGRESOS</t>
  </si>
  <si>
    <t>(UTILIDAD) PERDIDA EN CONVERSION/EN CAMBIO</t>
  </si>
  <si>
    <t>ANEXOS ESTADO DE RESULTADOS</t>
  </si>
  <si>
    <t>TOTAL</t>
  </si>
  <si>
    <t>HONORARIOS</t>
  </si>
  <si>
    <t>GASTOS DE DIRECCION</t>
  </si>
  <si>
    <t>AMORT ACTIVOS INTANG</t>
  </si>
  <si>
    <t>DIETAS</t>
  </si>
  <si>
    <t>SUELDOS Y PRESTACIONES</t>
  </si>
  <si>
    <t>VIAJES Y VIATICOS</t>
  </si>
  <si>
    <t>PAPELERIA Y UTILES</t>
  </si>
  <si>
    <t>COMBUSTIBLES Y LUBRICANTES</t>
  </si>
  <si>
    <t>IMPTOS. MUNICIPALES</t>
  </si>
  <si>
    <t>SUSCRIPCIONES Y PUB.</t>
  </si>
  <si>
    <t>INT.PAGADOS OTROS</t>
  </si>
  <si>
    <t>GTOS.Y COMISIONES</t>
  </si>
  <si>
    <t>INT.RECIB.DEP.BANCAR</t>
  </si>
  <si>
    <t>OTROS PROD. FINANC.</t>
  </si>
  <si>
    <t xml:space="preserve">          ACTIVO CORRIENTE</t>
  </si>
  <si>
    <t>VALOR M.L.</t>
  </si>
  <si>
    <t>VALOR USD</t>
  </si>
  <si>
    <t xml:space="preserve">MAYO </t>
  </si>
  <si>
    <t xml:space="preserve">OCTUBRE </t>
  </si>
  <si>
    <t>SEPTIEMBRE 2019</t>
  </si>
  <si>
    <t>UTILIDAD DEL EJERCICIO</t>
  </si>
  <si>
    <t>SUELDOS Y SALARIOS</t>
  </si>
  <si>
    <t>PRESTACIONES SOCIALES</t>
  </si>
  <si>
    <t>INMOBILIARIA MESOAMERICANA, SV</t>
  </si>
  <si>
    <t>AL 31 DE SEPTIEMBRE 2019</t>
  </si>
  <si>
    <t>DETALLE DEUDA</t>
  </si>
  <si>
    <t>BANCO DE AMERICA CENTRAL, S.A.</t>
  </si>
  <si>
    <t>CORTO</t>
  </si>
  <si>
    <t>LARGO</t>
  </si>
  <si>
    <t>RICORP TITULARIZADORA, S.A.</t>
  </si>
  <si>
    <t>TRAMO A</t>
  </si>
  <si>
    <t>TRAMO B</t>
  </si>
  <si>
    <t>THE NETWORK COMPANY</t>
  </si>
  <si>
    <t>CSI</t>
  </si>
  <si>
    <t>Cesion</t>
  </si>
  <si>
    <t>ASTRUM CONSULTORES, S.A. DE C.V.</t>
  </si>
  <si>
    <t>OPCION DE COMPRA</t>
  </si>
  <si>
    <t>CSI SEGUDA CESION</t>
  </si>
  <si>
    <t>CP Leasing Clamps</t>
  </si>
  <si>
    <t>LP Leasing Clamps</t>
  </si>
  <si>
    <t>SPECIALTY</t>
  </si>
  <si>
    <t xml:space="preserve">KONTEIN,DE MOMENTO CUOTA ES CARGADA A ROTOFLEX </t>
  </si>
  <si>
    <t>OP.COMP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</si>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</sst>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8" fillId="0" borderId="0"/>
    <xf numFmtId="164" fontId="5" fillId="0" borderId="0" applyFont="0" applyFill="0" applyBorder="0" applyAlignment="0" applyProtection="0"/>
  </cellStyleXfs>
  <cellXfs count="93">
    <xf numFmtId="0" fontId="0" fillId="0" borderId="0" xfId="0"/>
    <xf numFmtId="40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indent="3"/>
    </xf>
    <xf numFmtId="0" fontId="0" fillId="0" borderId="2" xfId="0" applyBorder="1" applyAlignment="1">
      <alignment horizontal="left" indent="2"/>
    </xf>
    <xf numFmtId="0" fontId="1" fillId="0" borderId="2" xfId="0" applyFont="1" applyBorder="1" applyAlignment="1">
      <alignment horizontal="left" indent="2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4"/>
    </xf>
    <xf numFmtId="0" fontId="0" fillId="0" borderId="2" xfId="0" applyBorder="1" applyAlignment="1">
      <alignment horizontal="left" indent="4"/>
    </xf>
    <xf numFmtId="0" fontId="1" fillId="0" borderId="3" xfId="0" applyFont="1" applyBorder="1" applyAlignment="1">
      <alignment horizontal="left"/>
    </xf>
    <xf numFmtId="43" fontId="0" fillId="0" borderId="0" xfId="1" applyFont="1"/>
    <xf numFmtId="0" fontId="6" fillId="0" borderId="0" xfId="0" applyFont="1"/>
    <xf numFmtId="0" fontId="7" fillId="0" borderId="0" xfId="0" applyFont="1"/>
    <xf numFmtId="0" fontId="9" fillId="0" borderId="0" xfId="2" applyFont="1"/>
    <xf numFmtId="0" fontId="6" fillId="0" borderId="1" xfId="0" applyFont="1" applyBorder="1"/>
    <xf numFmtId="39" fontId="6" fillId="0" borderId="1" xfId="0" applyNumberFormat="1" applyFont="1" applyBorder="1"/>
    <xf numFmtId="0" fontId="11" fillId="0" borderId="2" xfId="0" applyFont="1" applyBorder="1"/>
    <xf numFmtId="39" fontId="6" fillId="0" borderId="2" xfId="0" applyNumberFormat="1" applyFont="1" applyBorder="1"/>
    <xf numFmtId="0" fontId="6" fillId="0" borderId="2" xfId="0" applyFont="1" applyBorder="1"/>
    <xf numFmtId="39" fontId="11" fillId="0" borderId="5" xfId="0" applyNumberFormat="1" applyFont="1" applyBorder="1"/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39" fontId="6" fillId="0" borderId="6" xfId="0" applyNumberFormat="1" applyFont="1" applyBorder="1"/>
    <xf numFmtId="0" fontId="6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1"/>
    </xf>
    <xf numFmtId="39" fontId="11" fillId="0" borderId="7" xfId="0" applyNumberFormat="1" applyFont="1" applyBorder="1"/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1"/>
    </xf>
    <xf numFmtId="0" fontId="6" fillId="0" borderId="3" xfId="0" applyFont="1" applyBorder="1"/>
    <xf numFmtId="39" fontId="6" fillId="0" borderId="3" xfId="0" applyNumberFormat="1" applyFont="1" applyBorder="1"/>
    <xf numFmtId="43" fontId="0" fillId="0" borderId="2" xfId="1" applyFont="1" applyBorder="1"/>
    <xf numFmtId="43" fontId="0" fillId="0" borderId="6" xfId="1" applyFont="1" applyBorder="1"/>
    <xf numFmtId="43" fontId="1" fillId="0" borderId="2" xfId="1" applyFont="1" applyBorder="1"/>
    <xf numFmtId="43" fontId="1" fillId="0" borderId="8" xfId="1" applyFont="1" applyBorder="1"/>
    <xf numFmtId="43" fontId="1" fillId="0" borderId="6" xfId="1" applyFont="1" applyBorder="1"/>
    <xf numFmtId="43" fontId="0" fillId="0" borderId="0" xfId="0" applyNumberFormat="1"/>
    <xf numFmtId="0" fontId="14" fillId="0" borderId="0" xfId="0" applyFont="1"/>
    <xf numFmtId="0" fontId="10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7" fillId="0" borderId="2" xfId="2" applyFont="1" applyBorder="1"/>
    <xf numFmtId="0" fontId="14" fillId="0" borderId="3" xfId="0" applyFont="1" applyBorder="1"/>
    <xf numFmtId="0" fontId="18" fillId="0" borderId="0" xfId="0" applyFont="1"/>
    <xf numFmtId="0" fontId="14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/>
    </xf>
    <xf numFmtId="43" fontId="14" fillId="0" borderId="0" xfId="1" applyFont="1"/>
    <xf numFmtId="4" fontId="0" fillId="0" borderId="0" xfId="0" applyNumberFormat="1"/>
    <xf numFmtId="0" fontId="1" fillId="0" borderId="1" xfId="0" applyFont="1" applyBorder="1"/>
    <xf numFmtId="0" fontId="0" fillId="0" borderId="2" xfId="0" applyBorder="1"/>
    <xf numFmtId="0" fontId="3" fillId="2" borderId="9" xfId="0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0" fillId="0" borderId="1" xfId="1" applyFont="1" applyBorder="1"/>
    <xf numFmtId="43" fontId="1" fillId="0" borderId="3" xfId="1" applyFont="1" applyBorder="1"/>
    <xf numFmtId="43" fontId="0" fillId="0" borderId="2" xfId="1" applyFont="1" applyFill="1" applyBorder="1"/>
    <xf numFmtId="0" fontId="0" fillId="0" borderId="1" xfId="0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/>
    <xf numFmtId="43" fontId="19" fillId="0" borderId="2" xfId="1" applyFont="1" applyBorder="1"/>
    <xf numFmtId="43" fontId="19" fillId="0" borderId="3" xfId="1" applyFont="1" applyBorder="1"/>
    <xf numFmtId="0" fontId="3" fillId="2" borderId="4" xfId="0" applyNumberFormat="1" applyFont="1" applyFill="1" applyBorder="1" applyAlignment="1">
      <alignment horizontal="center" vertical="center" wrapText="1"/>
    </xf>
    <xf numFmtId="43" fontId="10" fillId="0" borderId="4" xfId="1" applyFont="1" applyBorder="1" applyAlignment="1">
      <alignment horizontal="center" vertical="center"/>
    </xf>
    <xf numFmtId="43" fontId="14" fillId="0" borderId="2" xfId="1" applyFont="1" applyBorder="1"/>
    <xf numFmtId="43" fontId="10" fillId="0" borderId="8" xfId="1" applyFont="1" applyBorder="1"/>
    <xf numFmtId="43" fontId="10" fillId="0" borderId="2" xfId="1" applyFont="1" applyBorder="1"/>
    <xf numFmtId="43" fontId="14" fillId="0" borderId="3" xfId="1" applyFont="1" applyBorder="1"/>
    <xf numFmtId="0" fontId="10" fillId="0" borderId="4" xfId="0" applyFont="1" applyBorder="1" applyAlignment="1">
      <alignment horizontal="center"/>
    </xf>
    <xf numFmtId="0" fontId="2" fillId="0" borderId="0" xfId="0" applyFont="1"/>
    <xf numFmtId="164" fontId="5" fillId="0" borderId="0" xfId="3"/>
    <xf numFmtId="164" fontId="0" fillId="0" borderId="0" xfId="3" applyFont="1"/>
    <xf numFmtId="164" fontId="1" fillId="0" borderId="0" xfId="3" applyFont="1"/>
    <xf numFmtId="4" fontId="0" fillId="3" borderId="0" xfId="0" applyNumberFormat="1" applyFill="1"/>
    <xf numFmtId="165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4" fontId="5" fillId="3" borderId="0" xfId="3" applyFill="1"/>
    <xf numFmtId="164" fontId="5" fillId="0" borderId="0" xfId="3" applyFill="1"/>
    <xf numFmtId="164" fontId="0" fillId="0" borderId="0" xfId="3" applyFont="1" applyFill="1"/>
    <xf numFmtId="0" fontId="0" fillId="0" borderId="0" xfId="0" applyFill="1"/>
    <xf numFmtId="4" fontId="0" fillId="0" borderId="0" xfId="0" applyNumberFormat="1" applyFill="1"/>
    <xf numFmtId="0" fontId="0" fillId="0" borderId="0" xfId="0" applyAlignment="1">
      <alignment horizontal="left"/>
    </xf>
    <xf numFmtId="164" fontId="1" fillId="4" borderId="0" xfId="3" applyFont="1" applyFill="1"/>
    <xf numFmtId="164" fontId="1" fillId="5" borderId="0" xfId="3" applyFont="1" applyFill="1"/>
    <xf numFmtId="164" fontId="5" fillId="0" borderId="11" xfId="3" applyBorder="1"/>
  </cellXfs>
  <cellStyles count="4">
    <cellStyle name="Millares" xfId="1" builtinId="3"/>
    <cellStyle name="Millares 2" xfId="3" xr:uid="{4C3D4B91-87AD-4D0E-B609-A10E9B266E89}"/>
    <cellStyle name="Normal" xfId="0" builtinId="0"/>
    <cellStyle name="Normal 2" xfId="2" xr:uid="{AB166BE3-538E-4699-B2F7-10D9B03FF5E1}"/>
  </cellStyles>
  <dxfs count="21">
    <dxf>
      <numFmt numFmtId="166" formatCode="\(#,###.0\);#,###.0"/>
    </dxf>
    <dxf>
      <numFmt numFmtId="167" formatCode="#,###.0,;\(\ #,###.0,\)"/>
    </dxf>
    <dxf>
      <numFmt numFmtId="168" formatCode="_(\(#,###.0,\);_(* #,###.0,_,;_(* &quot;-&quot;_);_(@_)"/>
    </dxf>
    <dxf>
      <numFmt numFmtId="169" formatCode="_(\(#,##0.0\);_(* ##,##0.0_,;_(* &quot;-&quot;_);_(@_)"/>
    </dxf>
    <dxf>
      <numFmt numFmtId="167" formatCode="#,###.0,;\(\ #,###.0,\)"/>
    </dxf>
    <dxf>
      <numFmt numFmtId="168" formatCode="_(\(#,###.0,\);_(* #,###.0,_,;_(* &quot;-&quot;_);_(@_)"/>
    </dxf>
    <dxf>
      <numFmt numFmtId="169" formatCode="_(\(#,##0.0\);_(* ##,##0.0_,;_(* &quot;-&quot;_);_(@_)"/>
    </dxf>
    <dxf>
      <numFmt numFmtId="167" formatCode="#,###.0,;\(\ #,###.0,\)"/>
    </dxf>
    <dxf>
      <numFmt numFmtId="168" formatCode="_(\(#,###.0,\);_(* #,###.0,_,;_(* &quot;-&quot;_);_(@_)"/>
    </dxf>
    <dxf>
      <numFmt numFmtId="169" formatCode="_(\(#,##0.0\);_(* ##,##0.0_,;_(* &quot;-&quot;_);_(@_)"/>
    </dxf>
    <dxf>
      <numFmt numFmtId="170" formatCode="#,###.0,;\(#,###.0,\)"/>
    </dxf>
    <dxf>
      <numFmt numFmtId="171" formatCode="_(\(#,###.0,\);_(* #,###.0,_,;_(* &quot;-&quot;_)\(@_)"/>
    </dxf>
    <dxf>
      <numFmt numFmtId="169" formatCode="_(\(#,##0.0\);_(* ##,##0.0_,;_(* &quot;-&quot;_);_(@_)"/>
    </dxf>
    <dxf>
      <numFmt numFmtId="170" formatCode="#,###.0,;\(#,###.0,\)"/>
    </dxf>
    <dxf>
      <numFmt numFmtId="170" formatCode="#,###.0,;\(#,###.0,\)"/>
    </dxf>
    <dxf>
      <numFmt numFmtId="171" formatCode="_(\(#,###.0,\);_(* #,###.0,_,;_(* &quot;-&quot;_)\(@_)"/>
    </dxf>
    <dxf>
      <numFmt numFmtId="169" formatCode="_(\(#,##0.0\);_(* ##,##0.0_,;_(* &quot;-&quot;_);_(@_)"/>
    </dxf>
    <dxf>
      <numFmt numFmtId="170" formatCode="#,###.0,;\(#,###.0,\)"/>
    </dxf>
    <dxf>
      <numFmt numFmtId="170" formatCode="#,###.0,;\(#,###.0,\)"/>
    </dxf>
    <dxf>
      <numFmt numFmtId="171" formatCode="_(\(#,###.0,\);_(* #,###.0,_,;_(* &quot;-&quot;_)\(@_)"/>
    </dxf>
    <dxf>
      <numFmt numFmtId="169" formatCode="_(\(#,##0.0\);_(* ##,##0.0_,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666750</xdr:colOff>
          <xdr:row>0</xdr:row>
          <xdr:rowOff>0</xdr:rowOff>
        </xdr:to>
        <xdr:sp macro="" textlink="">
          <xdr:nvSpPr>
            <xdr:cNvPr id="6145" name="MultipleReportManagerInfotb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666750</xdr:colOff>
          <xdr:row>0</xdr:row>
          <xdr:rowOff>0</xdr:rowOff>
        </xdr:to>
        <xdr:sp macro="" textlink="">
          <xdr:nvSpPr>
            <xdr:cNvPr id="6146" name="ConnectionDescriptorsInfotb1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666750</xdr:colOff>
          <xdr:row>0</xdr:row>
          <xdr:rowOff>0</xdr:rowOff>
        </xdr:to>
        <xdr:sp macro="" textlink="">
          <xdr:nvSpPr>
            <xdr:cNvPr id="6147" name="AnalyzerDynReport000tb1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152400</xdr:colOff>
          <xdr:row>0</xdr:row>
          <xdr:rowOff>0</xdr:rowOff>
        </xdr:to>
        <xdr:sp macro="" textlink="">
          <xdr:nvSpPr>
            <xdr:cNvPr id="5121" name="FPMExcelClientSheetOptionstb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E98"/>
  <sheetViews>
    <sheetView topLeftCell="A55" workbookViewId="0">
      <selection activeCell="D85" sqref="D85"/>
    </sheetView>
  </sheetViews>
  <sheetFormatPr baseColWidth="10" defaultRowHeight="15" x14ac:dyDescent="0.25"/>
  <cols>
    <col min="1" max="1" width="3.7109375" customWidth="1"/>
    <col min="2" max="2" width="42.28515625" customWidth="1"/>
    <col min="3" max="3" width="15" style="1" customWidth="1"/>
    <col min="4" max="4" width="15" customWidth="1"/>
  </cols>
  <sheetData>
    <row r="2" spans="2:4" ht="18.75" x14ac:dyDescent="0.3">
      <c r="B2" s="79" t="s">
        <v>230</v>
      </c>
      <c r="C2" s="79"/>
      <c r="D2" s="79"/>
    </row>
    <row r="3" spans="2:4" ht="15.75" x14ac:dyDescent="0.25">
      <c r="B3" s="80" t="s">
        <v>24</v>
      </c>
      <c r="C3" s="80"/>
      <c r="D3" s="80"/>
    </row>
    <row r="4" spans="2:4" ht="15.75" x14ac:dyDescent="0.25">
      <c r="B4" s="80" t="s">
        <v>231</v>
      </c>
      <c r="C4" s="80"/>
      <c r="D4" s="80"/>
    </row>
    <row r="5" spans="2:4" ht="15.75" thickBot="1" x14ac:dyDescent="0.3"/>
    <row r="6" spans="2:4" ht="30.75" customHeight="1" thickBot="1" x14ac:dyDescent="0.3">
      <c r="B6" s="56" t="s">
        <v>1</v>
      </c>
      <c r="C6" s="57" t="s">
        <v>222</v>
      </c>
      <c r="D6" s="57" t="s">
        <v>223</v>
      </c>
    </row>
    <row r="7" spans="2:4" x14ac:dyDescent="0.25">
      <c r="B7" s="54" t="s">
        <v>221</v>
      </c>
      <c r="C7" s="58"/>
      <c r="D7" s="58"/>
    </row>
    <row r="8" spans="2:4" x14ac:dyDescent="0.25">
      <c r="B8" s="55"/>
      <c r="C8" s="34"/>
      <c r="D8" s="34"/>
    </row>
    <row r="9" spans="2:4" x14ac:dyDescent="0.25">
      <c r="B9" s="2" t="s">
        <v>25</v>
      </c>
      <c r="C9" s="34">
        <v>158802.01999999999</v>
      </c>
      <c r="D9" s="34">
        <v>158802.01999999999</v>
      </c>
    </row>
    <row r="10" spans="2:4" x14ac:dyDescent="0.25">
      <c r="B10" s="3"/>
      <c r="C10" s="34"/>
      <c r="D10" s="34"/>
    </row>
    <row r="11" spans="2:4" x14ac:dyDescent="0.25">
      <c r="B11" s="2" t="s">
        <v>26</v>
      </c>
      <c r="C11" s="34"/>
      <c r="D11" s="34"/>
    </row>
    <row r="12" spans="2:4" x14ac:dyDescent="0.25">
      <c r="B12" s="3"/>
      <c r="C12" s="34"/>
      <c r="D12" s="34"/>
    </row>
    <row r="13" spans="2:4" x14ac:dyDescent="0.25">
      <c r="B13" s="2" t="s">
        <v>27</v>
      </c>
      <c r="C13" s="34">
        <v>1892.74</v>
      </c>
      <c r="D13" s="34">
        <v>1892.74</v>
      </c>
    </row>
    <row r="14" spans="2:4" x14ac:dyDescent="0.25">
      <c r="B14" s="2" t="s">
        <v>28</v>
      </c>
      <c r="C14" s="34"/>
      <c r="D14" s="34"/>
    </row>
    <row r="15" spans="2:4" x14ac:dyDescent="0.25">
      <c r="B15" s="2" t="s">
        <v>29</v>
      </c>
      <c r="C15" s="35">
        <v>298926.67</v>
      </c>
      <c r="D15" s="35">
        <v>298926.67</v>
      </c>
    </row>
    <row r="16" spans="2:4" x14ac:dyDescent="0.25">
      <c r="B16" s="4" t="s">
        <v>30</v>
      </c>
      <c r="C16" s="36">
        <v>300819.40999999997</v>
      </c>
      <c r="D16" s="36">
        <v>300819.40999999997</v>
      </c>
    </row>
    <row r="17" spans="1:4" x14ac:dyDescent="0.25">
      <c r="B17" s="2" t="s">
        <v>31</v>
      </c>
      <c r="C17" s="35"/>
      <c r="D17" s="35"/>
    </row>
    <row r="18" spans="1:4" x14ac:dyDescent="0.25">
      <c r="B18" s="4" t="s">
        <v>32</v>
      </c>
      <c r="C18" s="36">
        <v>300819.40999999997</v>
      </c>
      <c r="D18" s="36">
        <v>300819.40999999997</v>
      </c>
    </row>
    <row r="19" spans="1:4" x14ac:dyDescent="0.25">
      <c r="B19" s="5"/>
      <c r="C19" s="34"/>
      <c r="D19" s="34"/>
    </row>
    <row r="20" spans="1:4" x14ac:dyDescent="0.25">
      <c r="B20" s="2" t="s">
        <v>33</v>
      </c>
      <c r="C20" s="34">
        <v>131643.14000000001</v>
      </c>
      <c r="D20" s="34">
        <v>131643.14000000001</v>
      </c>
    </row>
    <row r="21" spans="1:4" x14ac:dyDescent="0.25">
      <c r="A21" s="53"/>
      <c r="B21" s="3"/>
      <c r="C21" s="35"/>
      <c r="D21" s="35"/>
    </row>
    <row r="22" spans="1:4" x14ac:dyDescent="0.25">
      <c r="B22" s="4" t="s">
        <v>34</v>
      </c>
      <c r="C22" s="36">
        <v>591264.56999999995</v>
      </c>
      <c r="D22" s="36">
        <v>591264.56999999995</v>
      </c>
    </row>
    <row r="23" spans="1:4" x14ac:dyDescent="0.25">
      <c r="B23" s="6"/>
      <c r="C23" s="34"/>
      <c r="D23" s="34"/>
    </row>
    <row r="24" spans="1:4" x14ac:dyDescent="0.25">
      <c r="B24" s="2" t="s">
        <v>35</v>
      </c>
      <c r="C24" s="34">
        <v>3500000</v>
      </c>
      <c r="D24" s="34">
        <v>3500000</v>
      </c>
    </row>
    <row r="25" spans="1:4" x14ac:dyDescent="0.25">
      <c r="B25" s="3"/>
      <c r="C25" s="34"/>
      <c r="D25" s="34"/>
    </row>
    <row r="26" spans="1:4" x14ac:dyDescent="0.25">
      <c r="B26" s="5" t="s">
        <v>76</v>
      </c>
      <c r="C26" s="34"/>
      <c r="D26" s="34"/>
    </row>
    <row r="27" spans="1:4" x14ac:dyDescent="0.25">
      <c r="B27" s="3"/>
      <c r="C27" s="34"/>
      <c r="D27" s="34"/>
    </row>
    <row r="28" spans="1:4" x14ac:dyDescent="0.25">
      <c r="B28" s="2" t="s">
        <v>36</v>
      </c>
      <c r="C28" s="34">
        <v>3578246.21</v>
      </c>
      <c r="D28" s="34">
        <v>3578246.21</v>
      </c>
    </row>
    <row r="29" spans="1:4" x14ac:dyDescent="0.25">
      <c r="B29" s="2" t="s">
        <v>77</v>
      </c>
      <c r="C29" s="60">
        <v>4289044.62</v>
      </c>
      <c r="D29" s="60">
        <v>4289044.62</v>
      </c>
    </row>
    <row r="30" spans="1:4" x14ac:dyDescent="0.25">
      <c r="B30" s="2" t="s">
        <v>37</v>
      </c>
      <c r="C30" s="34">
        <v>8313146.4100000001</v>
      </c>
      <c r="D30" s="34">
        <v>8313146.4100000001</v>
      </c>
    </row>
    <row r="31" spans="1:4" x14ac:dyDescent="0.25">
      <c r="B31" s="2" t="s">
        <v>38</v>
      </c>
      <c r="C31" s="34"/>
      <c r="D31" s="34"/>
    </row>
    <row r="32" spans="1:4" x14ac:dyDescent="0.25">
      <c r="B32" s="2" t="s">
        <v>39</v>
      </c>
      <c r="C32" s="34">
        <v>467382.61</v>
      </c>
      <c r="D32" s="34">
        <v>467382.61</v>
      </c>
    </row>
    <row r="33" spans="2:5" x14ac:dyDescent="0.25">
      <c r="B33" s="2" t="s">
        <v>78</v>
      </c>
      <c r="C33" s="34">
        <v>121402.02</v>
      </c>
      <c r="D33" s="34">
        <v>121402.02</v>
      </c>
    </row>
    <row r="34" spans="2:5" x14ac:dyDescent="0.25">
      <c r="B34" s="2" t="s">
        <v>79</v>
      </c>
      <c r="C34" s="34">
        <v>210</v>
      </c>
      <c r="D34" s="34">
        <v>210</v>
      </c>
    </row>
    <row r="35" spans="2:5" x14ac:dyDescent="0.25">
      <c r="B35" s="2" t="s">
        <v>80</v>
      </c>
      <c r="C35" s="35">
        <v>503278</v>
      </c>
      <c r="D35" s="35">
        <v>503278</v>
      </c>
      <c r="E35" s="39"/>
    </row>
    <row r="36" spans="2:5" x14ac:dyDescent="0.25">
      <c r="B36" s="4" t="s">
        <v>40</v>
      </c>
      <c r="C36" s="36">
        <v>17272709.870000001</v>
      </c>
      <c r="D36" s="36">
        <v>17272709.870000001</v>
      </c>
      <c r="E36" s="39"/>
    </row>
    <row r="37" spans="2:5" x14ac:dyDescent="0.25">
      <c r="B37" s="2" t="s">
        <v>41</v>
      </c>
      <c r="C37" s="35">
        <v>-3568945.68</v>
      </c>
      <c r="D37" s="35">
        <v>-3568945.68</v>
      </c>
      <c r="E37" s="39"/>
    </row>
    <row r="38" spans="2:5" x14ac:dyDescent="0.25">
      <c r="B38" s="4" t="s">
        <v>42</v>
      </c>
      <c r="C38" s="36">
        <v>13703764.189999999</v>
      </c>
      <c r="D38" s="36">
        <v>13703764.189999999</v>
      </c>
    </row>
    <row r="39" spans="2:5" x14ac:dyDescent="0.25">
      <c r="B39" s="5"/>
      <c r="C39" s="34"/>
      <c r="D39" s="34"/>
    </row>
    <row r="40" spans="2:5" x14ac:dyDescent="0.25">
      <c r="B40" s="2" t="s">
        <v>44</v>
      </c>
      <c r="C40" s="34"/>
      <c r="D40" s="34"/>
    </row>
    <row r="41" spans="2:5" x14ac:dyDescent="0.25">
      <c r="B41" s="3"/>
      <c r="C41" s="34"/>
      <c r="D41" s="34"/>
    </row>
    <row r="42" spans="2:5" x14ac:dyDescent="0.25">
      <c r="B42" s="2" t="s">
        <v>43</v>
      </c>
      <c r="C42" s="34"/>
      <c r="D42" s="34"/>
    </row>
    <row r="43" spans="2:5" x14ac:dyDescent="0.25">
      <c r="B43" s="2" t="s">
        <v>45</v>
      </c>
      <c r="C43" s="35"/>
      <c r="D43" s="35"/>
    </row>
    <row r="44" spans="2:5" x14ac:dyDescent="0.25">
      <c r="B44" s="4" t="s">
        <v>46</v>
      </c>
      <c r="C44" s="36"/>
      <c r="D44" s="36"/>
    </row>
    <row r="45" spans="2:5" x14ac:dyDescent="0.25">
      <c r="B45" s="3"/>
      <c r="C45" s="34"/>
      <c r="D45" s="34"/>
    </row>
    <row r="46" spans="2:5" x14ac:dyDescent="0.25">
      <c r="B46" s="2" t="s">
        <v>81</v>
      </c>
      <c r="C46" s="34"/>
      <c r="D46" s="34"/>
    </row>
    <row r="47" spans="2:5" x14ac:dyDescent="0.25">
      <c r="B47" s="2" t="s">
        <v>82</v>
      </c>
      <c r="C47" s="34">
        <v>199890.95</v>
      </c>
      <c r="D47" s="34">
        <v>199890.95</v>
      </c>
    </row>
    <row r="48" spans="2:5" x14ac:dyDescent="0.25">
      <c r="B48" s="3"/>
      <c r="C48" s="35"/>
      <c r="D48" s="35"/>
    </row>
    <row r="49" spans="2:4" x14ac:dyDescent="0.25">
      <c r="B49" s="4" t="s">
        <v>83</v>
      </c>
      <c r="C49" s="36">
        <f>SUM(C38:C47)</f>
        <v>13903655.139999999</v>
      </c>
      <c r="D49" s="36">
        <f>SUM(D38:D47)</f>
        <v>13903655.139999999</v>
      </c>
    </row>
    <row r="50" spans="2:4" x14ac:dyDescent="0.25">
      <c r="B50" s="7"/>
      <c r="C50" s="38"/>
      <c r="D50" s="38"/>
    </row>
    <row r="51" spans="2:4" ht="15.75" thickBot="1" x14ac:dyDescent="0.3">
      <c r="B51" s="8" t="s">
        <v>47</v>
      </c>
      <c r="C51" s="59">
        <f>C49+C22+C24</f>
        <v>17994919.710000001</v>
      </c>
      <c r="D51" s="59">
        <f>D49+D22+D24</f>
        <v>17994919.710000001</v>
      </c>
    </row>
    <row r="52" spans="2:4" x14ac:dyDescent="0.25">
      <c r="B52" s="4" t="s">
        <v>84</v>
      </c>
      <c r="C52" s="36"/>
      <c r="D52" s="36"/>
    </row>
    <row r="53" spans="2:4" x14ac:dyDescent="0.25">
      <c r="B53" s="10"/>
      <c r="C53" s="36"/>
      <c r="D53" s="36"/>
    </row>
    <row r="54" spans="2:4" x14ac:dyDescent="0.25">
      <c r="B54" s="2" t="s">
        <v>48</v>
      </c>
      <c r="C54" s="34"/>
      <c r="D54" s="34"/>
    </row>
    <row r="55" spans="2:4" x14ac:dyDescent="0.25">
      <c r="B55" s="2" t="s">
        <v>49</v>
      </c>
      <c r="C55" s="34">
        <v>-1144018.19</v>
      </c>
      <c r="D55" s="34">
        <v>-1144018.19</v>
      </c>
    </row>
    <row r="56" spans="2:4" x14ac:dyDescent="0.25">
      <c r="B56" s="2" t="s">
        <v>50</v>
      </c>
      <c r="C56" s="35">
        <v>-172708.15</v>
      </c>
      <c r="D56" s="35">
        <v>-172708.15</v>
      </c>
    </row>
    <row r="57" spans="2:4" x14ac:dyDescent="0.25">
      <c r="B57" s="4" t="s">
        <v>51</v>
      </c>
      <c r="C57" s="36">
        <v>-1316726.3400000001</v>
      </c>
      <c r="D57" s="36">
        <v>-1316726.3400000001</v>
      </c>
    </row>
    <row r="58" spans="2:4" x14ac:dyDescent="0.25">
      <c r="B58" s="11"/>
      <c r="C58" s="36"/>
      <c r="D58" s="36"/>
    </row>
    <row r="59" spans="2:4" x14ac:dyDescent="0.25">
      <c r="B59" s="2" t="s">
        <v>52</v>
      </c>
      <c r="C59" s="34">
        <v>-572796.77</v>
      </c>
      <c r="D59" s="34">
        <v>-572796.77</v>
      </c>
    </row>
    <row r="60" spans="2:4" x14ac:dyDescent="0.25">
      <c r="B60" s="2" t="s">
        <v>53</v>
      </c>
      <c r="C60" s="34">
        <v>-117057.53</v>
      </c>
      <c r="D60" s="34">
        <v>-117057.53</v>
      </c>
    </row>
    <row r="61" spans="2:4" x14ac:dyDescent="0.25">
      <c r="B61" s="2" t="s">
        <v>54</v>
      </c>
      <c r="C61" s="34">
        <v>-77192.929999999993</v>
      </c>
      <c r="D61" s="34">
        <v>-77192.929999999993</v>
      </c>
    </row>
    <row r="62" spans="2:4" x14ac:dyDescent="0.25">
      <c r="B62" s="2" t="s">
        <v>55</v>
      </c>
      <c r="C62" s="34">
        <v>-72405.240000000005</v>
      </c>
      <c r="D62" s="34">
        <v>-72405.240000000005</v>
      </c>
    </row>
    <row r="63" spans="2:4" x14ac:dyDescent="0.25">
      <c r="B63" s="2" t="s">
        <v>56</v>
      </c>
      <c r="C63" s="34"/>
      <c r="D63" s="34"/>
    </row>
    <row r="64" spans="2:4" x14ac:dyDescent="0.25">
      <c r="B64" s="12"/>
      <c r="C64" s="35"/>
      <c r="D64" s="35"/>
    </row>
    <row r="65" spans="2:4" x14ac:dyDescent="0.25">
      <c r="B65" s="4" t="s">
        <v>57</v>
      </c>
      <c r="C65" s="36">
        <v>-2156178.81</v>
      </c>
      <c r="D65" s="36">
        <v>-2156178.81</v>
      </c>
    </row>
    <row r="66" spans="2:4" x14ac:dyDescent="0.25">
      <c r="B66" s="3"/>
      <c r="C66" s="34"/>
      <c r="D66" s="34"/>
    </row>
    <row r="67" spans="2:4" x14ac:dyDescent="0.25">
      <c r="B67" s="2" t="s">
        <v>58</v>
      </c>
      <c r="C67" s="34">
        <v>-8926.0499999999993</v>
      </c>
      <c r="D67" s="34">
        <v>-8926.0499999999993</v>
      </c>
    </row>
    <row r="68" spans="2:4" x14ac:dyDescent="0.25">
      <c r="B68" s="2" t="s">
        <v>59</v>
      </c>
      <c r="C68" s="34">
        <v>-7513452.5599999996</v>
      </c>
      <c r="D68" s="34">
        <v>-7513452.5599999996</v>
      </c>
    </row>
    <row r="69" spans="2:4" x14ac:dyDescent="0.25">
      <c r="B69" s="2" t="s">
        <v>60</v>
      </c>
      <c r="C69" s="34"/>
      <c r="D69" s="34"/>
    </row>
    <row r="70" spans="2:4" x14ac:dyDescent="0.25">
      <c r="B70" s="2" t="s">
        <v>85</v>
      </c>
      <c r="C70" s="34">
        <v>-268963.43</v>
      </c>
      <c r="D70" s="34">
        <v>-268963.43</v>
      </c>
    </row>
    <row r="71" spans="2:4" x14ac:dyDescent="0.25">
      <c r="B71" s="2" t="s">
        <v>86</v>
      </c>
      <c r="C71" s="34"/>
      <c r="D71" s="34"/>
    </row>
    <row r="72" spans="2:4" x14ac:dyDescent="0.25">
      <c r="B72" s="2" t="s">
        <v>87</v>
      </c>
      <c r="C72" s="34">
        <v>-1344688.53</v>
      </c>
      <c r="D72" s="60">
        <v>-1344688.53</v>
      </c>
    </row>
    <row r="73" spans="2:4" x14ac:dyDescent="0.25">
      <c r="B73" s="12"/>
      <c r="C73" s="35"/>
      <c r="D73" s="35"/>
    </row>
    <row r="74" spans="2:4" x14ac:dyDescent="0.25">
      <c r="B74" s="4" t="s">
        <v>88</v>
      </c>
      <c r="C74" s="36">
        <v>-9136030.5700000003</v>
      </c>
      <c r="D74" s="36">
        <v>-9136030.5700000003</v>
      </c>
    </row>
    <row r="75" spans="2:4" x14ac:dyDescent="0.25">
      <c r="B75" s="5"/>
      <c r="C75" s="38"/>
      <c r="D75" s="38"/>
    </row>
    <row r="76" spans="2:4" x14ac:dyDescent="0.25">
      <c r="B76" s="4" t="s">
        <v>89</v>
      </c>
      <c r="C76" s="36">
        <v>-11292209.380000001</v>
      </c>
      <c r="D76" s="36">
        <v>-11292209.380000001</v>
      </c>
    </row>
    <row r="77" spans="2:4" x14ac:dyDescent="0.25">
      <c r="B77" s="7"/>
      <c r="C77" s="36"/>
      <c r="D77" s="36"/>
    </row>
    <row r="78" spans="2:4" x14ac:dyDescent="0.25">
      <c r="B78" s="2" t="s">
        <v>90</v>
      </c>
      <c r="C78" s="34"/>
      <c r="D78" s="34"/>
    </row>
    <row r="79" spans="2:4" x14ac:dyDescent="0.25">
      <c r="B79" s="6"/>
      <c r="C79" s="34"/>
      <c r="D79" s="34"/>
    </row>
    <row r="80" spans="2:4" x14ac:dyDescent="0.25">
      <c r="B80" s="2" t="s">
        <v>61</v>
      </c>
      <c r="C80" s="34">
        <v>-2301697</v>
      </c>
      <c r="D80" s="34">
        <v>-2301697</v>
      </c>
    </row>
    <row r="81" spans="2:5" x14ac:dyDescent="0.25">
      <c r="B81" s="2" t="s">
        <v>62</v>
      </c>
      <c r="C81" s="34"/>
      <c r="D81" s="34"/>
    </row>
    <row r="82" spans="2:5" x14ac:dyDescent="0.25">
      <c r="B82" s="2" t="s">
        <v>63</v>
      </c>
      <c r="C82" s="34">
        <v>-1511536.35</v>
      </c>
      <c r="D82" s="34">
        <v>-1511536.35</v>
      </c>
    </row>
    <row r="83" spans="2:5" x14ac:dyDescent="0.25">
      <c r="B83" s="2" t="s">
        <v>22</v>
      </c>
      <c r="C83" s="34">
        <v>-231233.81</v>
      </c>
      <c r="D83" s="34">
        <v>-231233.81</v>
      </c>
    </row>
    <row r="84" spans="2:5" x14ac:dyDescent="0.25">
      <c r="B84" s="2" t="s">
        <v>64</v>
      </c>
      <c r="C84" s="34">
        <v>-2017319.8</v>
      </c>
      <c r="D84" s="60">
        <v>-2017319.8</v>
      </c>
    </row>
    <row r="85" spans="2:5" x14ac:dyDescent="0.25">
      <c r="B85" s="2" t="s">
        <v>227</v>
      </c>
      <c r="C85" s="35">
        <v>-640923.37</v>
      </c>
      <c r="D85" s="35">
        <v>-640923.37</v>
      </c>
    </row>
    <row r="86" spans="2:5" x14ac:dyDescent="0.25">
      <c r="B86" s="9" t="s">
        <v>65</v>
      </c>
      <c r="C86" s="36">
        <v>-6702710.3300000001</v>
      </c>
      <c r="D86" s="36">
        <v>-6702710.3300000001</v>
      </c>
      <c r="E86" s="39"/>
    </row>
    <row r="87" spans="2:5" x14ac:dyDescent="0.25">
      <c r="B87" s="9"/>
      <c r="C87" s="38"/>
      <c r="D87" s="38"/>
      <c r="E87" s="39"/>
    </row>
    <row r="88" spans="2:5" ht="15.75" thickBot="1" x14ac:dyDescent="0.3">
      <c r="B88" s="13" t="s">
        <v>66</v>
      </c>
      <c r="C88" s="37">
        <v>-17994919.710000001</v>
      </c>
      <c r="D88" s="37">
        <v>-17994919.710000001</v>
      </c>
    </row>
    <row r="89" spans="2:5" x14ac:dyDescent="0.25">
      <c r="C89" s="14">
        <f>C88+C51</f>
        <v>0</v>
      </c>
      <c r="D89" s="14">
        <f>D88+D51</f>
        <v>0</v>
      </c>
      <c r="E89" s="14"/>
    </row>
    <row r="90" spans="2:5" x14ac:dyDescent="0.25">
      <c r="C90"/>
      <c r="E90" s="14"/>
    </row>
    <row r="91" spans="2:5" x14ac:dyDescent="0.25">
      <c r="C91"/>
      <c r="E91" s="14"/>
    </row>
    <row r="92" spans="2:5" x14ac:dyDescent="0.25">
      <c r="C92"/>
      <c r="E92" s="14"/>
    </row>
    <row r="93" spans="2:5" x14ac:dyDescent="0.25">
      <c r="C93"/>
      <c r="E93" s="14"/>
    </row>
    <row r="94" spans="2:5" x14ac:dyDescent="0.25">
      <c r="C94"/>
      <c r="E94" s="14"/>
    </row>
    <row r="95" spans="2:5" x14ac:dyDescent="0.25">
      <c r="C95"/>
      <c r="E95" s="14"/>
    </row>
    <row r="96" spans="2:5" x14ac:dyDescent="0.25">
      <c r="C96"/>
      <c r="E96" s="14"/>
    </row>
    <row r="97" spans="3:5" x14ac:dyDescent="0.25">
      <c r="C97"/>
      <c r="E97" s="14"/>
    </row>
    <row r="98" spans="3:5" x14ac:dyDescent="0.25">
      <c r="C98"/>
      <c r="E98" s="14"/>
    </row>
  </sheetData>
  <mergeCells count="3">
    <mergeCell ref="B2:D2"/>
    <mergeCell ref="B3:D3"/>
    <mergeCell ref="B4:D4"/>
  </mergeCells>
  <conditionalFormatting sqref="D88">
    <cfRule type="expression" dxfId="20" priority="55">
      <formula>AND($A87=1,#REF!&lt;&gt;"1",D$20&lt;&gt;"%")</formula>
    </cfRule>
    <cfRule type="expression" dxfId="19" priority="56">
      <formula>AND($A87=1,#REF!="1",D$20&lt;&gt;"%")</formula>
    </cfRule>
    <cfRule type="expression" dxfId="18" priority="57">
      <formula>AND($A87="",#REF!="1",D$20&lt;&gt;"%")</formula>
    </cfRule>
  </conditionalFormatting>
  <conditionalFormatting sqref="C51 C9:D50">
    <cfRule type="expression" dxfId="17" priority="61">
      <formula>#REF!="1"</formula>
    </cfRule>
  </conditionalFormatting>
  <conditionalFormatting sqref="C54:D87">
    <cfRule type="expression" dxfId="16" priority="63">
      <formula>AND($A59=1,#REF!&lt;&gt;"1",C$13&lt;&gt;"%")</formula>
    </cfRule>
    <cfRule type="expression" dxfId="15" priority="64">
      <formula>AND($A59=1,#REF!="1",C$13&lt;&gt;"%")</formula>
    </cfRule>
    <cfRule type="expression" dxfId="14" priority="65">
      <formula>AND($A59="",#REF!="1",C$13&lt;&gt;"%")</formula>
    </cfRule>
  </conditionalFormatting>
  <conditionalFormatting sqref="D51">
    <cfRule type="expression" dxfId="13" priority="4">
      <formula>#REF!="1"</formula>
    </cfRule>
  </conditionalFormatting>
  <conditionalFormatting sqref="C88">
    <cfRule type="expression" dxfId="12" priority="1">
      <formula>AND($A87=1,#REF!&lt;&gt;"1",C$20&lt;&gt;"%")</formula>
    </cfRule>
    <cfRule type="expression" dxfId="11" priority="2">
      <formula>AND($A87=1,#REF!="1",C$20&lt;&gt;"%")</formula>
    </cfRule>
    <cfRule type="expression" dxfId="10" priority="3">
      <formula>AND($A87="",#REF!="1",C$20&lt;&gt;"%")</formula>
    </cfRule>
  </conditionalFormatting>
  <pageMargins left="0.7" right="0.7" top="0.75" bottom="0.75" header="0.3" footer="0.3"/>
  <pageSetup orientation="portrait" r:id="rId1"/>
  <customProperties>
    <customPr name="CofWorksheetType" r:id="rId2"/>
    <customPr name="EpmWorksheetKeyString_GUID" r:id="rId3"/>
  </customProperties>
  <drawing r:id="rId4"/>
  <legacyDrawing r:id="rId5"/>
  <controls>
    <mc:AlternateContent xmlns:mc="http://schemas.openxmlformats.org/markup-compatibility/2006">
      <mc:Choice Requires="x14">
        <control shapeId="6145" r:id="rId6" name="MultipleReportManagerInfo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666750</xdr:colOff>
                <xdr:row>0</xdr:row>
                <xdr:rowOff>0</xdr:rowOff>
              </to>
            </anchor>
          </controlPr>
        </control>
      </mc:Choice>
      <mc:Fallback>
        <control shapeId="6145" r:id="rId6" name="MultipleReportManagerInfotb1"/>
      </mc:Fallback>
    </mc:AlternateContent>
    <mc:AlternateContent xmlns:mc="http://schemas.openxmlformats.org/markup-compatibility/2006">
      <mc:Choice Requires="x14">
        <control shapeId="6146" r:id="rId8" name="ConnectionDescriptorsInfotb1">
          <controlPr defaultSize="0" autoLin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666750</xdr:colOff>
                <xdr:row>0</xdr:row>
                <xdr:rowOff>0</xdr:rowOff>
              </to>
            </anchor>
          </controlPr>
        </control>
      </mc:Choice>
      <mc:Fallback>
        <control shapeId="6146" r:id="rId8" name="ConnectionDescriptorsInfotb1"/>
      </mc:Fallback>
    </mc:AlternateContent>
    <mc:AlternateContent xmlns:mc="http://schemas.openxmlformats.org/markup-compatibility/2006">
      <mc:Choice Requires="x14">
        <control shapeId="6147" r:id="rId10" name="AnalyzerDynReport000tb1">
          <controlPr defaultSize="0" autoLine="0" autoPict="0" r:id="rId11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666750</xdr:colOff>
                <xdr:row>0</xdr:row>
                <xdr:rowOff>0</xdr:rowOff>
              </to>
            </anchor>
          </controlPr>
        </control>
      </mc:Choice>
      <mc:Fallback>
        <control shapeId="6147" r:id="rId10" name="AnalyzerDynReport000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F41"/>
  <sheetViews>
    <sheetView topLeftCell="A28" workbookViewId="0">
      <selection activeCell="F41" sqref="F41"/>
    </sheetView>
  </sheetViews>
  <sheetFormatPr baseColWidth="10" defaultRowHeight="15" x14ac:dyDescent="0.25"/>
  <cols>
    <col min="1" max="1" width="5.28515625" customWidth="1"/>
    <col min="2" max="2" width="38.28515625" bestFit="1" customWidth="1"/>
    <col min="3" max="6" width="13" customWidth="1"/>
    <col min="7" max="7" width="11.85546875" bestFit="1" customWidth="1"/>
  </cols>
  <sheetData>
    <row r="1" spans="2:6" ht="18.75" x14ac:dyDescent="0.3">
      <c r="B1" s="79" t="s">
        <v>0</v>
      </c>
      <c r="C1" s="79"/>
      <c r="D1" s="79"/>
      <c r="E1" s="79"/>
      <c r="F1" s="79"/>
    </row>
    <row r="2" spans="2:6" ht="18.75" x14ac:dyDescent="0.3">
      <c r="B2" s="79" t="s">
        <v>230</v>
      </c>
      <c r="C2" s="79"/>
      <c r="D2" s="79"/>
      <c r="E2" s="79"/>
      <c r="F2" s="79"/>
    </row>
    <row r="3" spans="2:6" ht="18.75" x14ac:dyDescent="0.3">
      <c r="B3" s="83" t="s">
        <v>226</v>
      </c>
      <c r="C3" s="83"/>
      <c r="D3" s="83"/>
      <c r="E3" s="83"/>
      <c r="F3" s="83"/>
    </row>
    <row r="4" spans="2:6" ht="15.75" thickBot="1" x14ac:dyDescent="0.3"/>
    <row r="5" spans="2:6" ht="15.75" thickBot="1" x14ac:dyDescent="0.3">
      <c r="C5" s="81" t="s">
        <v>67</v>
      </c>
      <c r="D5" s="82"/>
      <c r="E5" s="81" t="s">
        <v>68</v>
      </c>
      <c r="F5" s="82"/>
    </row>
    <row r="6" spans="2:6" ht="23.25" customHeight="1" thickBot="1" x14ac:dyDescent="0.3">
      <c r="B6" s="56" t="s">
        <v>1</v>
      </c>
      <c r="C6" s="56" t="s">
        <v>69</v>
      </c>
      <c r="D6" s="56" t="s">
        <v>70</v>
      </c>
      <c r="E6" s="56" t="s">
        <v>71</v>
      </c>
      <c r="F6" s="66" t="s">
        <v>72</v>
      </c>
    </row>
    <row r="7" spans="2:6" x14ac:dyDescent="0.25">
      <c r="B7" s="61" t="s">
        <v>2</v>
      </c>
      <c r="C7" s="58">
        <v>-38153.629999999997</v>
      </c>
      <c r="D7" s="58">
        <v>-38153.629999999997</v>
      </c>
      <c r="E7" s="58">
        <v>-328549.44</v>
      </c>
      <c r="F7" s="58">
        <v>-328549.44</v>
      </c>
    </row>
    <row r="8" spans="2:6" x14ac:dyDescent="0.25">
      <c r="B8" s="2" t="s">
        <v>3</v>
      </c>
      <c r="C8" s="34">
        <v>-228233.48</v>
      </c>
      <c r="D8" s="34">
        <v>-228233.48</v>
      </c>
      <c r="E8" s="34">
        <v>-2159182.66</v>
      </c>
      <c r="F8" s="34">
        <v>-2159182.66</v>
      </c>
    </row>
    <row r="9" spans="2:6" x14ac:dyDescent="0.25">
      <c r="B9" s="2" t="s">
        <v>4</v>
      </c>
      <c r="C9" s="34"/>
      <c r="D9" s="34"/>
      <c r="E9" s="34"/>
      <c r="F9" s="34"/>
    </row>
    <row r="10" spans="2:6" x14ac:dyDescent="0.25">
      <c r="B10" s="2" t="s">
        <v>5</v>
      </c>
      <c r="C10" s="34"/>
      <c r="D10" s="34">
        <v>0</v>
      </c>
      <c r="E10" s="34">
        <v>-7071.83</v>
      </c>
      <c r="F10" s="34">
        <v>-7071.83</v>
      </c>
    </row>
    <row r="11" spans="2:6" x14ac:dyDescent="0.25">
      <c r="B11" s="2" t="s">
        <v>6</v>
      </c>
      <c r="C11" s="35"/>
      <c r="D11" s="35"/>
      <c r="E11" s="35"/>
      <c r="F11" s="35"/>
    </row>
    <row r="12" spans="2:6" x14ac:dyDescent="0.25">
      <c r="B12" s="62" t="s">
        <v>7</v>
      </c>
      <c r="C12" s="64">
        <v>-266387.11</v>
      </c>
      <c r="D12" s="64">
        <v>-266387.11</v>
      </c>
      <c r="E12" s="64">
        <v>-2494803.9300000002</v>
      </c>
      <c r="F12" s="64">
        <v>-2494803.9300000002</v>
      </c>
    </row>
    <row r="13" spans="2:6" x14ac:dyDescent="0.25">
      <c r="B13" s="62"/>
      <c r="C13" s="64"/>
      <c r="D13" s="64"/>
      <c r="E13" s="64"/>
      <c r="F13" s="64"/>
    </row>
    <row r="14" spans="2:6" x14ac:dyDescent="0.25">
      <c r="B14" s="2" t="s">
        <v>8</v>
      </c>
      <c r="C14" s="34">
        <v>68744.98</v>
      </c>
      <c r="D14" s="34">
        <v>68744.98</v>
      </c>
      <c r="E14" s="34">
        <v>631789.57999999996</v>
      </c>
      <c r="F14" s="34">
        <v>631789.57999999996</v>
      </c>
    </row>
    <row r="15" spans="2:6" x14ac:dyDescent="0.25">
      <c r="B15" s="2" t="s">
        <v>9</v>
      </c>
      <c r="C15" s="34">
        <v>975.82</v>
      </c>
      <c r="D15" s="34">
        <v>975.82</v>
      </c>
      <c r="E15" s="34">
        <v>10377.25</v>
      </c>
      <c r="F15" s="34">
        <v>10377.25</v>
      </c>
    </row>
    <row r="16" spans="2:6" x14ac:dyDescent="0.25">
      <c r="B16" s="2" t="s">
        <v>10</v>
      </c>
      <c r="C16" s="34">
        <v>67795.72</v>
      </c>
      <c r="D16" s="34">
        <v>67795.72</v>
      </c>
      <c r="E16" s="34">
        <v>628823.81000000006</v>
      </c>
      <c r="F16" s="34">
        <v>628823.81000000006</v>
      </c>
    </row>
    <row r="17" spans="2:6" x14ac:dyDescent="0.25">
      <c r="B17" s="2" t="s">
        <v>11</v>
      </c>
      <c r="C17" s="35">
        <v>25755.19</v>
      </c>
      <c r="D17" s="35">
        <v>25755.19</v>
      </c>
      <c r="E17" s="35">
        <v>268978.11</v>
      </c>
      <c r="F17" s="35">
        <v>268978.11</v>
      </c>
    </row>
    <row r="18" spans="2:6" x14ac:dyDescent="0.25">
      <c r="B18" s="4" t="s">
        <v>12</v>
      </c>
      <c r="C18" s="36">
        <v>163271.71</v>
      </c>
      <c r="D18" s="36">
        <v>163271.71</v>
      </c>
      <c r="E18" s="36">
        <v>1539968.75</v>
      </c>
      <c r="F18" s="36">
        <v>1539968.75</v>
      </c>
    </row>
    <row r="19" spans="2:6" x14ac:dyDescent="0.25">
      <c r="B19" s="4"/>
      <c r="C19" s="38"/>
      <c r="D19" s="38"/>
      <c r="E19" s="38"/>
      <c r="F19" s="38"/>
    </row>
    <row r="20" spans="2:6" x14ac:dyDescent="0.25">
      <c r="B20" s="62" t="s">
        <v>13</v>
      </c>
      <c r="C20" s="64">
        <v>-103115.4</v>
      </c>
      <c r="D20" s="64">
        <v>-103115.4</v>
      </c>
      <c r="E20" s="64">
        <v>-954835.18</v>
      </c>
      <c r="F20" s="64">
        <v>-954835.18</v>
      </c>
    </row>
    <row r="21" spans="2:6" x14ac:dyDescent="0.25">
      <c r="B21" s="62"/>
      <c r="C21" s="64"/>
      <c r="D21" s="64"/>
      <c r="E21" s="64"/>
      <c r="F21" s="64"/>
    </row>
    <row r="22" spans="2:6" x14ac:dyDescent="0.25">
      <c r="B22" s="2" t="s">
        <v>14</v>
      </c>
      <c r="C22" s="34">
        <v>25344.57</v>
      </c>
      <c r="D22" s="34">
        <v>25344.57</v>
      </c>
      <c r="E22" s="34">
        <v>187877.68</v>
      </c>
      <c r="F22" s="34">
        <v>187877.68</v>
      </c>
    </row>
    <row r="23" spans="2:6" x14ac:dyDescent="0.25">
      <c r="B23" s="2" t="s">
        <v>15</v>
      </c>
      <c r="C23" s="34"/>
      <c r="D23" s="34">
        <v>0</v>
      </c>
      <c r="E23" s="34">
        <v>2.2599999999999998</v>
      </c>
      <c r="F23" s="34">
        <v>2.2599999999999998</v>
      </c>
    </row>
    <row r="24" spans="2:6" x14ac:dyDescent="0.25">
      <c r="B24" s="2" t="s">
        <v>16</v>
      </c>
      <c r="C24" s="35"/>
      <c r="D24" s="35"/>
      <c r="E24" s="35"/>
      <c r="F24" s="35"/>
    </row>
    <row r="25" spans="2:6" x14ac:dyDescent="0.25">
      <c r="B25" s="4" t="s">
        <v>17</v>
      </c>
      <c r="C25" s="36">
        <v>25344.57</v>
      </c>
      <c r="D25" s="36">
        <v>25344.57</v>
      </c>
      <c r="E25" s="36">
        <v>187879.94</v>
      </c>
      <c r="F25" s="36">
        <v>187879.94</v>
      </c>
    </row>
    <row r="26" spans="2:6" x14ac:dyDescent="0.25">
      <c r="B26" s="4"/>
      <c r="C26" s="38"/>
      <c r="D26" s="38"/>
      <c r="E26" s="38"/>
      <c r="F26" s="38"/>
    </row>
    <row r="27" spans="2:6" x14ac:dyDescent="0.25">
      <c r="B27" s="62" t="s">
        <v>18</v>
      </c>
      <c r="C27" s="64">
        <v>-77770.83</v>
      </c>
      <c r="D27" s="64">
        <v>-77770.83</v>
      </c>
      <c r="E27" s="64">
        <v>-766955.24</v>
      </c>
      <c r="F27" s="64">
        <v>-766955.24</v>
      </c>
    </row>
    <row r="28" spans="2:6" x14ac:dyDescent="0.25">
      <c r="B28" s="4"/>
      <c r="C28" s="36"/>
      <c r="D28" s="36"/>
      <c r="E28" s="36"/>
      <c r="F28" s="36"/>
    </row>
    <row r="29" spans="2:6" x14ac:dyDescent="0.25">
      <c r="B29" s="2" t="s">
        <v>73</v>
      </c>
      <c r="C29" s="34">
        <v>34.340000000000003</v>
      </c>
      <c r="D29" s="34">
        <v>34.340000000000003</v>
      </c>
      <c r="E29" s="34">
        <v>9652.86</v>
      </c>
      <c r="F29" s="34">
        <v>9652.86</v>
      </c>
    </row>
    <row r="30" spans="2:6" x14ac:dyDescent="0.25">
      <c r="B30" s="2" t="s">
        <v>74</v>
      </c>
      <c r="C30" s="34"/>
      <c r="D30" s="34">
        <v>0.7</v>
      </c>
      <c r="E30" s="34"/>
      <c r="F30" s="34">
        <v>0.7</v>
      </c>
    </row>
    <row r="31" spans="2:6" x14ac:dyDescent="0.25">
      <c r="B31" s="2"/>
      <c r="C31" s="35"/>
      <c r="D31" s="35"/>
      <c r="E31" s="35"/>
      <c r="F31" s="35"/>
    </row>
    <row r="32" spans="2:6" x14ac:dyDescent="0.25">
      <c r="B32" s="4" t="s">
        <v>19</v>
      </c>
      <c r="C32" s="36">
        <v>-77736.490000000005</v>
      </c>
      <c r="D32" s="36">
        <v>-77735.789999999994</v>
      </c>
      <c r="E32" s="36">
        <v>-757302.38</v>
      </c>
      <c r="F32" s="36">
        <v>-757301.68</v>
      </c>
    </row>
    <row r="33" spans="2:6" x14ac:dyDescent="0.25">
      <c r="B33" s="4"/>
      <c r="C33" s="36"/>
      <c r="D33" s="36"/>
      <c r="E33" s="36"/>
      <c r="F33" s="36"/>
    </row>
    <row r="34" spans="2:6" x14ac:dyDescent="0.25">
      <c r="B34" s="2" t="s">
        <v>20</v>
      </c>
      <c r="C34" s="34">
        <v>7813.13</v>
      </c>
      <c r="D34" s="34">
        <v>7813.13</v>
      </c>
      <c r="E34" s="34">
        <v>116378.31</v>
      </c>
      <c r="F34" s="34">
        <v>116378.31</v>
      </c>
    </row>
    <row r="35" spans="2:6" x14ac:dyDescent="0.25">
      <c r="B35" s="2" t="s">
        <v>21</v>
      </c>
      <c r="C35" s="34"/>
      <c r="D35" s="34"/>
      <c r="E35" s="34"/>
      <c r="F35" s="34"/>
    </row>
    <row r="36" spans="2:6" x14ac:dyDescent="0.25">
      <c r="B36" s="2"/>
      <c r="C36" s="35"/>
      <c r="D36" s="35"/>
      <c r="E36" s="35"/>
      <c r="F36" s="35"/>
    </row>
    <row r="37" spans="2:6" x14ac:dyDescent="0.25">
      <c r="B37" s="62" t="s">
        <v>23</v>
      </c>
      <c r="C37" s="64">
        <v>-69923.360000000001</v>
      </c>
      <c r="D37" s="64">
        <v>-69922.66</v>
      </c>
      <c r="E37" s="64">
        <v>-640924.06999999995</v>
      </c>
      <c r="F37" s="64">
        <v>-640923.37</v>
      </c>
    </row>
    <row r="38" spans="2:6" x14ac:dyDescent="0.25">
      <c r="B38" s="4"/>
      <c r="C38" s="36"/>
      <c r="D38" s="36"/>
      <c r="E38" s="36"/>
      <c r="F38" s="36"/>
    </row>
    <row r="39" spans="2:6" x14ac:dyDescent="0.25">
      <c r="B39" s="9" t="s">
        <v>22</v>
      </c>
      <c r="C39" s="36"/>
      <c r="D39" s="36"/>
      <c r="E39" s="36"/>
      <c r="F39" s="36"/>
    </row>
    <row r="40" spans="2:6" x14ac:dyDescent="0.25">
      <c r="B40" s="55"/>
      <c r="C40" s="35"/>
      <c r="D40" s="35"/>
      <c r="E40" s="35"/>
      <c r="F40" s="35"/>
    </row>
    <row r="41" spans="2:6" ht="15.75" thickBot="1" x14ac:dyDescent="0.3">
      <c r="B41" s="63" t="s">
        <v>75</v>
      </c>
      <c r="C41" s="65">
        <v>-69923.360000000001</v>
      </c>
      <c r="D41" s="65">
        <v>-69922.66</v>
      </c>
      <c r="E41" s="65">
        <v>-640924.06999999995</v>
      </c>
      <c r="F41" s="65">
        <v>-640923.37</v>
      </c>
    </row>
  </sheetData>
  <mergeCells count="5">
    <mergeCell ref="C5:D5"/>
    <mergeCell ref="E5:F5"/>
    <mergeCell ref="B1:F1"/>
    <mergeCell ref="B2:F2"/>
    <mergeCell ref="B3:F3"/>
  </mergeCells>
  <conditionalFormatting sqref="C7:F7">
    <cfRule type="expression" dxfId="9" priority="66">
      <formula>AND($A12=1,#REF!&lt;&gt;"1. Miles",C6&lt;&gt;"%")</formula>
    </cfRule>
    <cfRule type="expression" dxfId="8" priority="67">
      <formula>AND($A12=1,#REF!="1. Miles",C$15&lt;&gt;"%")</formula>
    </cfRule>
    <cfRule type="expression" dxfId="7" priority="68">
      <formula>AND($A12="",#REF!="1. Miles",C$15&lt;&gt;"%")</formula>
    </cfRule>
  </conditionalFormatting>
  <conditionalFormatting sqref="C13:F41">
    <cfRule type="expression" dxfId="6" priority="69">
      <formula>AND($A18=1,#REF!&lt;&gt;"1. Miles",C7&lt;&gt;"%")</formula>
    </cfRule>
    <cfRule type="expression" dxfId="5" priority="70">
      <formula>AND($A18=1,#REF!="1. Miles",C$15&lt;&gt;"%")</formula>
    </cfRule>
    <cfRule type="expression" dxfId="4" priority="71">
      <formula>AND($A18="",#REF!="1. Miles",C$15&lt;&gt;"%")</formula>
    </cfRule>
  </conditionalFormatting>
  <conditionalFormatting sqref="C8:F12">
    <cfRule type="expression" dxfId="3" priority="72">
      <formula>AND($A13=1,#REF!&lt;&gt;"1. Miles",#REF!&lt;&gt;"%")</formula>
    </cfRule>
    <cfRule type="expression" dxfId="2" priority="73">
      <formula>AND($A13=1,#REF!="1. Miles",C$15&lt;&gt;"%")</formula>
    </cfRule>
    <cfRule type="expression" dxfId="1" priority="74">
      <formula>AND($A13="",#REF!="1. Miles",C$15&lt;&gt;"%")</formula>
    </cfRule>
  </conditionalFormatting>
  <pageMargins left="0.7" right="0.7" top="0.75" bottom="0.75" header="0.3" footer="0.3"/>
  <customProperties>
    <customPr name="EpmWorksheetKeyString_GUID" r:id="rId1"/>
  </customProperties>
  <drawing r:id="rId2"/>
  <legacyDrawing r:id="rId3"/>
  <controls>
    <mc:AlternateContent xmlns:mc="http://schemas.openxmlformats.org/markup-compatibility/2006">
      <mc:Choice Requires="x14">
        <control shapeId="5121" r:id="rId4" name="FPMExcelClientSheetOptions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5121" r:id="rId4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52B4-02EF-41A5-9040-BF8D431964DE}">
  <dimension ref="A1:Q173"/>
  <sheetViews>
    <sheetView workbookViewId="0">
      <selection activeCell="A2" sqref="A2"/>
    </sheetView>
  </sheetViews>
  <sheetFormatPr baseColWidth="10" defaultRowHeight="15" x14ac:dyDescent="0.25"/>
  <cols>
    <col min="1" max="1" width="45" customWidth="1"/>
    <col min="2" max="10" width="13.42578125" customWidth="1"/>
  </cols>
  <sheetData>
    <row r="1" spans="1:17" s="15" customFormat="1" ht="12.75" x14ac:dyDescent="0.2"/>
    <row r="2" spans="1:17" s="15" customFormat="1" ht="18" x14ac:dyDescent="0.25">
      <c r="A2" s="49" t="s">
        <v>230</v>
      </c>
    </row>
    <row r="3" spans="1:17" s="15" customFormat="1" ht="15.75" x14ac:dyDescent="0.25">
      <c r="A3" s="16" t="s">
        <v>91</v>
      </c>
    </row>
    <row r="4" spans="1:17" s="15" customFormat="1" ht="15.75" x14ac:dyDescent="0.25">
      <c r="A4" s="17" t="s">
        <v>92</v>
      </c>
    </row>
    <row r="5" spans="1:17" s="15" customFormat="1" ht="13.5" thickBot="1" x14ac:dyDescent="0.25"/>
    <row r="6" spans="1:17" ht="15.75" thickBot="1" x14ac:dyDescent="0.3">
      <c r="A6" s="72" t="s">
        <v>93</v>
      </c>
      <c r="B6" s="72" t="s">
        <v>94</v>
      </c>
      <c r="C6" s="72" t="s">
        <v>95</v>
      </c>
      <c r="D6" s="72" t="s">
        <v>96</v>
      </c>
      <c r="E6" s="72" t="s">
        <v>97</v>
      </c>
      <c r="F6" s="72" t="s">
        <v>98</v>
      </c>
      <c r="G6" s="72" t="s">
        <v>99</v>
      </c>
      <c r="H6" s="72" t="s">
        <v>100</v>
      </c>
      <c r="I6" s="72" t="s">
        <v>101</v>
      </c>
      <c r="J6" s="72" t="s">
        <v>102</v>
      </c>
      <c r="K6" s="72" t="s">
        <v>103</v>
      </c>
      <c r="L6" s="72" t="s">
        <v>104</v>
      </c>
      <c r="M6" s="72" t="s">
        <v>105</v>
      </c>
      <c r="N6" s="72" t="s">
        <v>106</v>
      </c>
      <c r="O6" s="72" t="s">
        <v>107</v>
      </c>
      <c r="P6" s="72" t="s">
        <v>108</v>
      </c>
      <c r="Q6" s="72" t="s">
        <v>109</v>
      </c>
    </row>
    <row r="7" spans="1:17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x14ac:dyDescent="0.25">
      <c r="A8" s="20" t="s">
        <v>110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x14ac:dyDescent="0.25">
      <c r="A9" s="22" t="s">
        <v>121</v>
      </c>
      <c r="B9" s="21">
        <v>160</v>
      </c>
      <c r="C9" s="21">
        <v>160</v>
      </c>
      <c r="D9" s="21">
        <v>160</v>
      </c>
      <c r="E9" s="21">
        <v>160</v>
      </c>
      <c r="F9" s="21">
        <v>160</v>
      </c>
      <c r="G9" s="21">
        <v>160</v>
      </c>
      <c r="H9" s="21">
        <v>160</v>
      </c>
      <c r="I9" s="21">
        <v>160</v>
      </c>
      <c r="J9" s="21">
        <v>160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</row>
    <row r="10" spans="1:17" x14ac:dyDescent="0.25">
      <c r="A10" s="22" t="s">
        <v>122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15000</v>
      </c>
      <c r="I10" s="21">
        <v>17000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</row>
    <row r="11" spans="1:17" ht="15.75" thickBot="1" x14ac:dyDescent="0.3">
      <c r="A11" s="22" t="s">
        <v>123</v>
      </c>
      <c r="B11" s="21">
        <v>187028.38</v>
      </c>
      <c r="C11" s="21">
        <v>165553.26</v>
      </c>
      <c r="D11" s="21">
        <v>186155.79</v>
      </c>
      <c r="E11" s="21">
        <v>95221.86</v>
      </c>
      <c r="F11" s="21">
        <v>160154.70000000001</v>
      </c>
      <c r="G11" s="21">
        <v>142430.91</v>
      </c>
      <c r="H11" s="21">
        <v>55930.79</v>
      </c>
      <c r="I11" s="21">
        <v>117169.17</v>
      </c>
      <c r="J11" s="21">
        <v>158642.01999999999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</row>
    <row r="12" spans="1:17" ht="15.75" thickBot="1" x14ac:dyDescent="0.3">
      <c r="A12" s="22" t="s">
        <v>25</v>
      </c>
      <c r="B12" s="23">
        <v>187188.38</v>
      </c>
      <c r="C12" s="23">
        <v>165713.26</v>
      </c>
      <c r="D12" s="23">
        <v>186315.79</v>
      </c>
      <c r="E12" s="23">
        <v>95381.86</v>
      </c>
      <c r="F12" s="23">
        <v>160314.70000000001</v>
      </c>
      <c r="G12" s="23">
        <v>142590.91</v>
      </c>
      <c r="H12" s="23">
        <v>71090.789999999994</v>
      </c>
      <c r="I12" s="23">
        <v>134329.17000000001</v>
      </c>
      <c r="J12" s="23">
        <v>158802.01999999999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</row>
    <row r="13" spans="1:17" ht="15.75" thickTop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20" t="s">
        <v>111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25">
      <c r="A15" s="24" t="s">
        <v>124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</row>
    <row r="16" spans="1:17" x14ac:dyDescent="0.25">
      <c r="A16" s="24" t="s">
        <v>125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1:17" x14ac:dyDescent="0.25">
      <c r="A17" s="24" t="s">
        <v>126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1:17" x14ac:dyDescent="0.25">
      <c r="A18" s="24" t="s">
        <v>127</v>
      </c>
      <c r="B18" s="21">
        <v>7920.45</v>
      </c>
      <c r="C18" s="21">
        <v>63268.33</v>
      </c>
      <c r="D18" s="21">
        <v>3757.66</v>
      </c>
      <c r="E18" s="21">
        <v>37685.800000000003</v>
      </c>
      <c r="F18" s="21">
        <v>0</v>
      </c>
      <c r="G18" s="21">
        <v>0</v>
      </c>
      <c r="H18" s="21">
        <v>0</v>
      </c>
      <c r="I18" s="21">
        <v>0</v>
      </c>
      <c r="J18" s="21">
        <v>1892.74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1:17" x14ac:dyDescent="0.25">
      <c r="A19" s="24" t="s">
        <v>128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1:17" x14ac:dyDescent="0.25">
      <c r="A20" s="24" t="s">
        <v>129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1:17" x14ac:dyDescent="0.25">
      <c r="A21" s="24" t="s">
        <v>130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1:17" x14ac:dyDescent="0.25">
      <c r="A22" s="24" t="s">
        <v>131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1:17" x14ac:dyDescent="0.25">
      <c r="A23" s="24" t="s">
        <v>132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1:17" x14ac:dyDescent="0.25">
      <c r="A24" s="24" t="s">
        <v>133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1:17" x14ac:dyDescent="0.25">
      <c r="A25" s="24" t="s">
        <v>134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1:17" x14ac:dyDescent="0.25">
      <c r="A26" s="24" t="s">
        <v>135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</row>
    <row r="27" spans="1:17" x14ac:dyDescent="0.25">
      <c r="A27" s="24" t="s">
        <v>136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1:17" x14ac:dyDescent="0.25">
      <c r="A28" s="24" t="s">
        <v>137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1:17" x14ac:dyDescent="0.25">
      <c r="A29" s="24" t="s">
        <v>138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1:17" x14ac:dyDescent="0.25">
      <c r="A30" s="24" t="s">
        <v>139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1:17" x14ac:dyDescent="0.25">
      <c r="A31" s="24" t="s">
        <v>140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1:17" x14ac:dyDescent="0.25">
      <c r="A32" s="24" t="s">
        <v>141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</row>
    <row r="33" spans="1:17" x14ac:dyDescent="0.25">
      <c r="A33" s="24" t="s">
        <v>142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</row>
    <row r="34" spans="1:17" x14ac:dyDescent="0.25">
      <c r="A34" s="24" t="s">
        <v>143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</row>
    <row r="35" spans="1:17" x14ac:dyDescent="0.25">
      <c r="A35" s="24" t="s">
        <v>144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</row>
    <row r="36" spans="1:17" ht="15.75" thickBot="1" x14ac:dyDescent="0.3">
      <c r="A36" s="24" t="s">
        <v>199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</row>
    <row r="37" spans="1:17" ht="15.75" thickBot="1" x14ac:dyDescent="0.3">
      <c r="A37" s="24"/>
      <c r="B37" s="23">
        <v>7920.45</v>
      </c>
      <c r="C37" s="23">
        <v>63268.33</v>
      </c>
      <c r="D37" s="23">
        <v>3757.66</v>
      </c>
      <c r="E37" s="23">
        <v>37685.800000000003</v>
      </c>
      <c r="F37" s="23">
        <v>0</v>
      </c>
      <c r="G37" s="23">
        <v>0</v>
      </c>
      <c r="H37" s="23">
        <v>0</v>
      </c>
      <c r="I37" s="23">
        <v>0</v>
      </c>
      <c r="J37" s="23">
        <v>1892.74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</row>
    <row r="38" spans="1:17" ht="15.75" thickTop="1" x14ac:dyDescent="0.25">
      <c r="A38" s="24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25" t="s">
        <v>112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x14ac:dyDescent="0.25">
      <c r="A40" s="24" t="s">
        <v>145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</row>
    <row r="41" spans="1:17" x14ac:dyDescent="0.25">
      <c r="A41" s="24" t="s">
        <v>146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</row>
    <row r="42" spans="1:17" x14ac:dyDescent="0.25">
      <c r="A42" s="24" t="s">
        <v>147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</row>
    <row r="43" spans="1:17" x14ac:dyDescent="0.25">
      <c r="A43" s="24" t="s">
        <v>148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</row>
    <row r="44" spans="1:17" x14ac:dyDescent="0.25">
      <c r="A44" s="24" t="s">
        <v>149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</row>
    <row r="45" spans="1:17" ht="15.75" thickBot="1" x14ac:dyDescent="0.3">
      <c r="A45" s="24" t="s">
        <v>150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</row>
    <row r="46" spans="1:17" ht="15.75" thickBot="1" x14ac:dyDescent="0.3">
      <c r="A46" s="24"/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</row>
    <row r="47" spans="1:17" ht="15.75" thickTop="1" x14ac:dyDescent="0.25">
      <c r="A47" s="24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25" t="s">
        <v>113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 x14ac:dyDescent="0.25">
      <c r="A49" s="22" t="s">
        <v>151</v>
      </c>
      <c r="B49" s="21">
        <v>219853.76</v>
      </c>
      <c r="C49" s="21">
        <v>219853.76</v>
      </c>
      <c r="D49" s="21">
        <v>219853.76</v>
      </c>
      <c r="E49" s="21">
        <v>219853.76</v>
      </c>
      <c r="F49" s="21">
        <v>219853.76</v>
      </c>
      <c r="G49" s="21">
        <v>219853.76</v>
      </c>
      <c r="H49" s="21">
        <v>219853.76</v>
      </c>
      <c r="I49" s="21">
        <v>219853.76</v>
      </c>
      <c r="J49" s="21">
        <v>219853.76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</row>
    <row r="50" spans="1:17" x14ac:dyDescent="0.25">
      <c r="A50" s="22" t="s">
        <v>152</v>
      </c>
      <c r="B50" s="21">
        <v>56613.15</v>
      </c>
      <c r="C50" s="21">
        <v>52216.480000000003</v>
      </c>
      <c r="D50" s="21">
        <v>46840.02</v>
      </c>
      <c r="E50" s="21">
        <v>47112.5</v>
      </c>
      <c r="F50" s="21">
        <v>43165.19</v>
      </c>
      <c r="G50" s="21">
        <v>41087.449999999997</v>
      </c>
      <c r="H50" s="21">
        <v>52669.68</v>
      </c>
      <c r="I50" s="21">
        <v>50858.66</v>
      </c>
      <c r="J50" s="21">
        <v>37282.97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</row>
    <row r="51" spans="1:17" x14ac:dyDescent="0.25">
      <c r="A51" s="22" t="s">
        <v>153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</row>
    <row r="52" spans="1:17" x14ac:dyDescent="0.25">
      <c r="A52" s="22" t="s">
        <v>154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</row>
    <row r="53" spans="1:17" x14ac:dyDescent="0.25">
      <c r="A53" s="22" t="s">
        <v>155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</row>
    <row r="54" spans="1:17" x14ac:dyDescent="0.25">
      <c r="A54" s="22" t="s">
        <v>156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</row>
    <row r="55" spans="1:17" x14ac:dyDescent="0.25">
      <c r="A55" s="22" t="s">
        <v>157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</row>
    <row r="56" spans="1:17" x14ac:dyDescent="0.25">
      <c r="A56" s="22" t="s">
        <v>158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</row>
    <row r="57" spans="1:17" ht="15.75" thickBot="1" x14ac:dyDescent="0.3">
      <c r="A57" s="22" t="s">
        <v>159</v>
      </c>
      <c r="B57" s="21">
        <v>2743.95</v>
      </c>
      <c r="C57" s="21">
        <v>2637.36</v>
      </c>
      <c r="D57" s="21">
        <v>2730.71</v>
      </c>
      <c r="E57" s="21">
        <v>3055.03</v>
      </c>
      <c r="F57" s="21">
        <v>2824.38</v>
      </c>
      <c r="G57" s="21">
        <v>2812.22</v>
      </c>
      <c r="H57" s="21">
        <v>2655.75</v>
      </c>
      <c r="I57" s="21">
        <v>2655.75</v>
      </c>
      <c r="J57" s="21">
        <v>41789.94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</row>
    <row r="58" spans="1:17" ht="15.75" thickBot="1" x14ac:dyDescent="0.3">
      <c r="A58" s="24"/>
      <c r="B58" s="23">
        <v>279210.86000000004</v>
      </c>
      <c r="C58" s="23">
        <v>274707.59999999998</v>
      </c>
      <c r="D58" s="23">
        <v>269424.49000000005</v>
      </c>
      <c r="E58" s="23">
        <v>270021.29000000004</v>
      </c>
      <c r="F58" s="23">
        <v>265843.33</v>
      </c>
      <c r="G58" s="23">
        <v>263753.43</v>
      </c>
      <c r="H58" s="23">
        <v>275179.19</v>
      </c>
      <c r="I58" s="23">
        <v>273368.17000000004</v>
      </c>
      <c r="J58" s="23">
        <v>298926.67000000004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</row>
    <row r="59" spans="1:17" ht="16.5" thickTop="1" thickBot="1" x14ac:dyDescent="0.3">
      <c r="A59" s="24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ht="15.75" thickBot="1" x14ac:dyDescent="0.3">
      <c r="A60" s="20" t="s">
        <v>33</v>
      </c>
      <c r="B60" s="23">
        <v>58161.56</v>
      </c>
      <c r="C60" s="23">
        <v>53663.14</v>
      </c>
      <c r="D60" s="23">
        <v>65788.14</v>
      </c>
      <c r="E60" s="23">
        <v>53663.14</v>
      </c>
      <c r="F60" s="23">
        <v>63714.11</v>
      </c>
      <c r="G60" s="23">
        <v>57027.86</v>
      </c>
      <c r="H60" s="23">
        <v>119143.14</v>
      </c>
      <c r="I60" s="23">
        <v>131743.14000000001</v>
      </c>
      <c r="J60" s="23">
        <v>131643.14000000001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</row>
    <row r="61" spans="1:17" ht="15.75" thickTop="1" x14ac:dyDescent="0.25">
      <c r="A61" s="24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 x14ac:dyDescent="0.25">
      <c r="A62" s="25" t="s">
        <v>114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x14ac:dyDescent="0.25">
      <c r="A63" s="22" t="s">
        <v>126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</row>
    <row r="64" spans="1:17" x14ac:dyDescent="0.25">
      <c r="A64" s="22" t="s">
        <v>127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</row>
    <row r="65" spans="1:17" x14ac:dyDescent="0.25">
      <c r="A65" s="22"/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</row>
    <row r="66" spans="1:17" x14ac:dyDescent="0.25">
      <c r="A66" s="24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  <row r="67" spans="1:17" x14ac:dyDescent="0.25">
      <c r="A67" s="25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</row>
    <row r="68" spans="1:17" x14ac:dyDescent="0.25">
      <c r="A68" s="22" t="s">
        <v>36</v>
      </c>
      <c r="B68" s="21">
        <v>3578246.21</v>
      </c>
      <c r="C68" s="21">
        <v>3578246.21</v>
      </c>
      <c r="D68" s="21">
        <v>3578246.21</v>
      </c>
      <c r="E68" s="21">
        <v>3578246.21</v>
      </c>
      <c r="F68" s="21">
        <v>3578246.21</v>
      </c>
      <c r="G68" s="21">
        <v>3578246.21</v>
      </c>
      <c r="H68" s="21">
        <v>3578246.21</v>
      </c>
      <c r="I68" s="21">
        <v>3578246.21</v>
      </c>
      <c r="J68" s="21">
        <v>3578246.21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</row>
    <row r="69" spans="1:17" x14ac:dyDescent="0.25">
      <c r="A69" s="22" t="s">
        <v>77</v>
      </c>
      <c r="B69" s="21">
        <v>4289044.62</v>
      </c>
      <c r="C69" s="21">
        <v>4289044.62</v>
      </c>
      <c r="D69" s="21">
        <v>4289044.62</v>
      </c>
      <c r="E69" s="21">
        <v>4289044.62</v>
      </c>
      <c r="F69" s="21">
        <v>4289044.62</v>
      </c>
      <c r="G69" s="21">
        <v>4289044.62</v>
      </c>
      <c r="H69" s="21">
        <v>4289044.62</v>
      </c>
      <c r="I69" s="21">
        <v>4289044.62</v>
      </c>
      <c r="J69" s="21">
        <v>4289044.62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7" x14ac:dyDescent="0.25">
      <c r="A70" s="22" t="s">
        <v>37</v>
      </c>
      <c r="B70" s="21">
        <v>8157053.2199999997</v>
      </c>
      <c r="C70" s="21">
        <v>8157053.2199999997</v>
      </c>
      <c r="D70" s="21">
        <v>8157053.2199999997</v>
      </c>
      <c r="E70" s="21">
        <v>8313146.4100000001</v>
      </c>
      <c r="F70" s="21">
        <v>8313146.4100000001</v>
      </c>
      <c r="G70" s="21">
        <v>8313146.4100000001</v>
      </c>
      <c r="H70" s="21">
        <v>8313146.4100000001</v>
      </c>
      <c r="I70" s="21">
        <v>8313146.4100000001</v>
      </c>
      <c r="J70" s="21">
        <v>8313146.4100000001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1:17" x14ac:dyDescent="0.25">
      <c r="A71" s="22" t="s">
        <v>38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</row>
    <row r="72" spans="1:17" x14ac:dyDescent="0.25">
      <c r="A72" s="22" t="s">
        <v>39</v>
      </c>
      <c r="B72" s="21">
        <v>424758.47</v>
      </c>
      <c r="C72" s="21">
        <v>424758.47</v>
      </c>
      <c r="D72" s="21">
        <v>424758.47</v>
      </c>
      <c r="E72" s="21">
        <v>424758.47</v>
      </c>
      <c r="F72" s="21">
        <v>467382.61</v>
      </c>
      <c r="G72" s="21">
        <v>467382.61</v>
      </c>
      <c r="H72" s="21">
        <v>467382.61</v>
      </c>
      <c r="I72" s="21">
        <v>467382.61</v>
      </c>
      <c r="J72" s="21">
        <v>467382.61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7" x14ac:dyDescent="0.25">
      <c r="A73" s="22" t="s">
        <v>78</v>
      </c>
      <c r="B73" s="21">
        <v>121402.02</v>
      </c>
      <c r="C73" s="21">
        <v>121402.02</v>
      </c>
      <c r="D73" s="21">
        <v>121402.02</v>
      </c>
      <c r="E73" s="21">
        <v>121402.02</v>
      </c>
      <c r="F73" s="21">
        <v>121402.02</v>
      </c>
      <c r="G73" s="21">
        <v>121402.02</v>
      </c>
      <c r="H73" s="21">
        <v>121402.02</v>
      </c>
      <c r="I73" s="21">
        <v>121402.02</v>
      </c>
      <c r="J73" s="21">
        <v>121402.02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</row>
    <row r="74" spans="1:17" x14ac:dyDescent="0.25">
      <c r="A74" s="22" t="s">
        <v>79</v>
      </c>
      <c r="B74" s="21">
        <v>210</v>
      </c>
      <c r="C74" s="21">
        <v>210</v>
      </c>
      <c r="D74" s="21">
        <v>210</v>
      </c>
      <c r="E74" s="21">
        <v>210</v>
      </c>
      <c r="F74" s="21">
        <v>210</v>
      </c>
      <c r="G74" s="21">
        <v>210</v>
      </c>
      <c r="H74" s="21">
        <v>210</v>
      </c>
      <c r="I74" s="21">
        <v>210</v>
      </c>
      <c r="J74" s="21">
        <v>210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</row>
    <row r="75" spans="1:17" x14ac:dyDescent="0.25">
      <c r="A75" s="22" t="s">
        <v>80</v>
      </c>
      <c r="B75" s="26">
        <v>133140.21</v>
      </c>
      <c r="C75" s="26">
        <v>133140.21</v>
      </c>
      <c r="D75" s="26">
        <v>156093.19</v>
      </c>
      <c r="E75" s="26">
        <v>42624.14</v>
      </c>
      <c r="F75" s="26">
        <v>0</v>
      </c>
      <c r="G75" s="26">
        <v>0</v>
      </c>
      <c r="H75" s="26">
        <v>0</v>
      </c>
      <c r="I75" s="26">
        <v>0</v>
      </c>
      <c r="J75" s="26">
        <v>503278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</row>
    <row r="76" spans="1:17" x14ac:dyDescent="0.25">
      <c r="A76" s="22" t="s">
        <v>40</v>
      </c>
      <c r="B76" s="21">
        <v>16703854.75</v>
      </c>
      <c r="C76" s="21">
        <v>16703854.75</v>
      </c>
      <c r="D76" s="21">
        <v>16726807.73</v>
      </c>
      <c r="E76" s="21">
        <v>16769431.869999999</v>
      </c>
      <c r="F76" s="21">
        <v>16769431.869999999</v>
      </c>
      <c r="G76" s="21">
        <v>16769431.869999999</v>
      </c>
      <c r="H76" s="21">
        <v>16769431.869999999</v>
      </c>
      <c r="I76" s="21">
        <v>16769431.869999999</v>
      </c>
      <c r="J76" s="21">
        <v>17272709.870000001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</row>
    <row r="77" spans="1:17" ht="15.75" thickBot="1" x14ac:dyDescent="0.3">
      <c r="A77" s="22" t="s">
        <v>41</v>
      </c>
      <c r="B77" s="21">
        <v>-3008800.87</v>
      </c>
      <c r="C77" s="21">
        <v>-3078001.31</v>
      </c>
      <c r="D77" s="21">
        <v>-3146930.03</v>
      </c>
      <c r="E77" s="21">
        <v>-3221069.94</v>
      </c>
      <c r="F77" s="21">
        <v>-3293313.8</v>
      </c>
      <c r="G77" s="21">
        <v>-3365538.52</v>
      </c>
      <c r="H77" s="21">
        <v>-3433347.24</v>
      </c>
      <c r="I77" s="21">
        <v>-3501149.96</v>
      </c>
      <c r="J77" s="21">
        <v>-3568945.68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</row>
    <row r="78" spans="1:17" ht="15.75" thickBot="1" x14ac:dyDescent="0.3">
      <c r="A78" s="22" t="s">
        <v>42</v>
      </c>
      <c r="B78" s="23">
        <v>13695053.880000001</v>
      </c>
      <c r="C78" s="23">
        <v>13625853.439999999</v>
      </c>
      <c r="D78" s="23">
        <v>13579877.699999999</v>
      </c>
      <c r="E78" s="23">
        <v>13548361.93</v>
      </c>
      <c r="F78" s="23">
        <v>13476118.07</v>
      </c>
      <c r="G78" s="23">
        <v>13403893.35</v>
      </c>
      <c r="H78" s="23">
        <v>13336084.630000001</v>
      </c>
      <c r="I78" s="23">
        <v>13268281.91</v>
      </c>
      <c r="J78" s="23">
        <v>13703764.189999999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</row>
    <row r="79" spans="1:17" ht="15.75" thickTop="1" x14ac:dyDescent="0.25">
      <c r="A79" s="22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x14ac:dyDescent="0.25">
      <c r="A80" s="20" t="s">
        <v>45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1:17" x14ac:dyDescent="0.25">
      <c r="A81" s="22" t="s">
        <v>43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</row>
    <row r="82" spans="1:17" ht="15.75" thickBot="1" x14ac:dyDescent="0.3">
      <c r="A82" s="22" t="s">
        <v>45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</row>
    <row r="83" spans="1:17" ht="15.75" thickBot="1" x14ac:dyDescent="0.3">
      <c r="A83" s="22" t="s">
        <v>46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</row>
    <row r="84" spans="1:17" ht="15.75" thickTop="1" x14ac:dyDescent="0.25">
      <c r="A84" s="24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1:17" ht="15.75" thickBot="1" x14ac:dyDescent="0.3">
      <c r="A85" s="24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1:17" ht="15.75" thickBot="1" x14ac:dyDescent="0.3">
      <c r="A86" s="20" t="s">
        <v>81</v>
      </c>
      <c r="B86" s="23">
        <v>3118098.97</v>
      </c>
      <c r="C86" s="23">
        <v>3048869.14</v>
      </c>
      <c r="D86" s="23">
        <v>3048869.14</v>
      </c>
      <c r="E86" s="23">
        <v>2915128.6</v>
      </c>
      <c r="F86" s="23">
        <v>2915128.6</v>
      </c>
      <c r="G86" s="23">
        <v>2781166.87</v>
      </c>
      <c r="H86" s="23">
        <v>2715422.63</v>
      </c>
      <c r="I86" s="23">
        <v>2649162.5099999998</v>
      </c>
      <c r="J86" s="23">
        <v>2594705.15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</row>
    <row r="87" spans="1:17" ht="15.75" thickTop="1" x14ac:dyDescent="0.25">
      <c r="A87" s="24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 ht="15.75" thickBot="1" x14ac:dyDescent="0.3">
      <c r="A88" s="24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1:17" ht="15.75" thickBot="1" x14ac:dyDescent="0.3">
      <c r="A89" s="22" t="s">
        <v>82</v>
      </c>
      <c r="B89" s="23">
        <v>199890.95</v>
      </c>
      <c r="C89" s="23">
        <v>199890.95</v>
      </c>
      <c r="D89" s="23">
        <v>199890.95</v>
      </c>
      <c r="E89" s="23">
        <v>199890.95</v>
      </c>
      <c r="F89" s="23">
        <v>199890.95</v>
      </c>
      <c r="G89" s="23">
        <v>199890.95</v>
      </c>
      <c r="H89" s="23">
        <v>199890.95</v>
      </c>
      <c r="I89" s="23">
        <v>199890.95</v>
      </c>
      <c r="J89" s="23">
        <v>199890.95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</row>
    <row r="90" spans="1:17" ht="15.75" thickTop="1" x14ac:dyDescent="0.25">
      <c r="A90" s="27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1:17" x14ac:dyDescent="0.25">
      <c r="A91" s="27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1:17" ht="15.75" thickBot="1" x14ac:dyDescent="0.3">
      <c r="A92" s="28" t="s">
        <v>116</v>
      </c>
      <c r="B92" s="29">
        <v>0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ht="15.75" thickTop="1" x14ac:dyDescent="0.25">
      <c r="A93" s="27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7" x14ac:dyDescent="0.25">
      <c r="A94" s="28" t="s">
        <v>117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1:17" x14ac:dyDescent="0.25">
      <c r="A95" s="27" t="s">
        <v>160</v>
      </c>
      <c r="B95" s="21">
        <v>-346570.92</v>
      </c>
      <c r="C95" s="21">
        <v>-411829.11</v>
      </c>
      <c r="D95" s="21">
        <v>-398408.59</v>
      </c>
      <c r="E95" s="21">
        <v>-385072.39</v>
      </c>
      <c r="F95" s="21">
        <v>-371581.64</v>
      </c>
      <c r="G95" s="21">
        <v>-358084.01</v>
      </c>
      <c r="H95" s="21">
        <v>-344437.21</v>
      </c>
      <c r="I95" s="21">
        <v>-414047.46</v>
      </c>
      <c r="J95" s="21">
        <v>-401436.75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</row>
    <row r="96" spans="1:17" x14ac:dyDescent="0.25">
      <c r="A96" s="27" t="s">
        <v>151</v>
      </c>
      <c r="B96" s="21">
        <v>-4284885.84</v>
      </c>
      <c r="C96" s="21">
        <v>-4204474.0999999996</v>
      </c>
      <c r="D96" s="21">
        <v>-4121772.27</v>
      </c>
      <c r="E96" s="21">
        <v>-4040306.88</v>
      </c>
      <c r="F96" s="21">
        <v>-3957464.17</v>
      </c>
      <c r="G96" s="21">
        <v>-3874937.5</v>
      </c>
      <c r="H96" s="21">
        <v>-3791061.11</v>
      </c>
      <c r="I96" s="21">
        <v>-3707459.61</v>
      </c>
      <c r="J96" s="21">
        <v>-3612015.81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</row>
    <row r="97" spans="1:17" x14ac:dyDescent="0.25">
      <c r="A97" s="27" t="s">
        <v>161</v>
      </c>
      <c r="B97" s="21">
        <v>-3500000</v>
      </c>
      <c r="C97" s="21">
        <v>-3500000</v>
      </c>
      <c r="D97" s="21">
        <v>-3500000</v>
      </c>
      <c r="E97" s="21">
        <v>-3500000</v>
      </c>
      <c r="F97" s="21">
        <v>-3500000</v>
      </c>
      <c r="G97" s="21">
        <v>-3500000</v>
      </c>
      <c r="H97" s="21">
        <v>-3500000</v>
      </c>
      <c r="I97" s="21">
        <v>-3500000</v>
      </c>
      <c r="J97" s="21">
        <v>-3500000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</row>
    <row r="98" spans="1:17" x14ac:dyDescent="0.25">
      <c r="A98" s="27" t="s">
        <v>162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</row>
    <row r="99" spans="1:17" x14ac:dyDescent="0.25">
      <c r="A99" s="27" t="s">
        <v>163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</row>
    <row r="100" spans="1:17" x14ac:dyDescent="0.25">
      <c r="A100" s="27" t="s">
        <v>164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</row>
    <row r="101" spans="1:17" x14ac:dyDescent="0.25">
      <c r="A101" s="27" t="s">
        <v>165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</row>
    <row r="102" spans="1:17" x14ac:dyDescent="0.25">
      <c r="A102" s="30" t="s">
        <v>166</v>
      </c>
      <c r="B102" s="21">
        <v>-8131456.7599999998</v>
      </c>
      <c r="C102" s="21">
        <v>-8116303.21</v>
      </c>
      <c r="D102" s="21">
        <v>-8020180.8600000003</v>
      </c>
      <c r="E102" s="21">
        <v>-7925379.2699999996</v>
      </c>
      <c r="F102" s="21">
        <v>-7829045.8099999996</v>
      </c>
      <c r="G102" s="21">
        <v>-7733021.5099999998</v>
      </c>
      <c r="H102" s="21">
        <v>-7635498.3200000003</v>
      </c>
      <c r="I102" s="21">
        <v>-7621507.0700000003</v>
      </c>
      <c r="J102" s="21">
        <v>-7513452.5599999996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</row>
    <row r="103" spans="1:17" ht="15.75" thickBot="1" x14ac:dyDescent="0.3">
      <c r="A103" s="27" t="s">
        <v>49</v>
      </c>
      <c r="B103" s="21">
        <v>-1130420.96</v>
      </c>
      <c r="C103" s="21">
        <v>-1147705.4099999999</v>
      </c>
      <c r="D103" s="21">
        <v>-1147283.8400000001</v>
      </c>
      <c r="E103" s="21">
        <v>-1148535</v>
      </c>
      <c r="F103" s="21">
        <v>-1149559.7</v>
      </c>
      <c r="G103" s="21">
        <v>-1150834.04</v>
      </c>
      <c r="H103" s="21">
        <v>-1151880.33</v>
      </c>
      <c r="I103" s="21">
        <v>-1142808.5</v>
      </c>
      <c r="J103" s="21">
        <v>-1144018.19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</row>
    <row r="104" spans="1:17" ht="15.75" thickBot="1" x14ac:dyDescent="0.3">
      <c r="A104" s="27"/>
      <c r="B104" s="23">
        <v>-7001035.7999999998</v>
      </c>
      <c r="C104" s="23">
        <v>-6968597.7999999998</v>
      </c>
      <c r="D104" s="23">
        <v>-6872897.0200000005</v>
      </c>
      <c r="E104" s="23">
        <v>-6776844.2699999996</v>
      </c>
      <c r="F104" s="23">
        <v>-6679486.1099999994</v>
      </c>
      <c r="G104" s="23">
        <v>-6582187.4699999997</v>
      </c>
      <c r="H104" s="23">
        <v>-6483617.9900000002</v>
      </c>
      <c r="I104" s="23">
        <v>-6478698.5700000003</v>
      </c>
      <c r="J104" s="23">
        <v>-6369434.3699999992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</row>
    <row r="105" spans="1:17" ht="15.75" thickTop="1" x14ac:dyDescent="0.25">
      <c r="A105" s="27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1:17" x14ac:dyDescent="0.25">
      <c r="A106" s="28" t="s">
        <v>118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1:17" x14ac:dyDescent="0.25">
      <c r="A107" s="27" t="s">
        <v>167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</row>
    <row r="108" spans="1:17" x14ac:dyDescent="0.25">
      <c r="A108" s="27" t="s">
        <v>168</v>
      </c>
      <c r="B108" s="21">
        <v>-188000</v>
      </c>
      <c r="C108" s="21">
        <v>-188000</v>
      </c>
      <c r="D108" s="21">
        <v>-188000</v>
      </c>
      <c r="E108" s="21">
        <v>-188000</v>
      </c>
      <c r="F108" s="21">
        <v>-188000</v>
      </c>
      <c r="G108" s="21">
        <v>-188000</v>
      </c>
      <c r="H108" s="21">
        <v>-188000</v>
      </c>
      <c r="I108" s="21">
        <v>-188000</v>
      </c>
      <c r="J108" s="21">
        <v>-118156.38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</row>
    <row r="109" spans="1:17" x14ac:dyDescent="0.25">
      <c r="A109" s="27" t="s">
        <v>169</v>
      </c>
      <c r="B109" s="21">
        <v>-229016.57</v>
      </c>
      <c r="C109" s="21">
        <v>-219438.24</v>
      </c>
      <c r="D109" s="21">
        <v>-209803.67</v>
      </c>
      <c r="E109" s="21">
        <v>-200113.64</v>
      </c>
      <c r="F109" s="21">
        <v>-190366.71</v>
      </c>
      <c r="G109" s="21">
        <v>-180562.92</v>
      </c>
      <c r="H109" s="21">
        <v>-170701.93</v>
      </c>
      <c r="I109" s="21">
        <v>-160783.42000000001</v>
      </c>
      <c r="J109" s="21">
        <v>-150807.04999999999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</row>
    <row r="110" spans="1:17" x14ac:dyDescent="0.25">
      <c r="A110" s="27" t="s">
        <v>169</v>
      </c>
      <c r="B110" s="21">
        <v>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</row>
    <row r="111" spans="1:17" x14ac:dyDescent="0.25">
      <c r="A111" s="27" t="s">
        <v>169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</row>
    <row r="112" spans="1:17" x14ac:dyDescent="0.25">
      <c r="A112" s="27" t="s">
        <v>85</v>
      </c>
      <c r="B112" s="21">
        <v>-417016.57</v>
      </c>
      <c r="C112" s="21">
        <v>-407438.24</v>
      </c>
      <c r="D112" s="21">
        <v>-397803.67</v>
      </c>
      <c r="E112" s="21">
        <v>-388113.64</v>
      </c>
      <c r="F112" s="21">
        <v>-378366.71</v>
      </c>
      <c r="G112" s="21">
        <v>-368562.92</v>
      </c>
      <c r="H112" s="21">
        <v>-358701.93</v>
      </c>
      <c r="I112" s="21">
        <v>-348783.42</v>
      </c>
      <c r="J112" s="21">
        <v>-268963.43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</row>
    <row r="113" spans="1:17" ht="15.75" thickBot="1" x14ac:dyDescent="0.3">
      <c r="A113" s="27" t="s">
        <v>50</v>
      </c>
      <c r="B113" s="21">
        <v>-219078.98</v>
      </c>
      <c r="C113" s="21">
        <v>-198282.07</v>
      </c>
      <c r="D113" s="21">
        <v>-177372.78</v>
      </c>
      <c r="E113" s="21">
        <v>-156350.5</v>
      </c>
      <c r="F113" s="21">
        <v>-135214.60999999999</v>
      </c>
      <c r="G113" s="21">
        <v>-113964.51</v>
      </c>
      <c r="H113" s="21">
        <v>-114629.31</v>
      </c>
      <c r="I113" s="21">
        <v>-115297.97</v>
      </c>
      <c r="J113" s="21">
        <v>-172708.15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</row>
    <row r="114" spans="1:17" ht="15.75" thickBot="1" x14ac:dyDescent="0.3">
      <c r="A114" s="27"/>
      <c r="B114" s="23">
        <v>-636095.55000000005</v>
      </c>
      <c r="C114" s="23">
        <v>-605720.31000000006</v>
      </c>
      <c r="D114" s="23">
        <v>-575176.44999999995</v>
      </c>
      <c r="E114" s="23">
        <v>-544464.14</v>
      </c>
      <c r="F114" s="23">
        <v>-513581.32</v>
      </c>
      <c r="G114" s="23">
        <v>-482527.43</v>
      </c>
      <c r="H114" s="23">
        <v>-473331.24</v>
      </c>
      <c r="I114" s="23">
        <v>-464081.39</v>
      </c>
      <c r="J114" s="23">
        <v>-441671.57999999996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</row>
    <row r="115" spans="1:17" ht="15.75" thickTop="1" x14ac:dyDescent="0.25">
      <c r="A115" s="27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1:17" x14ac:dyDescent="0.25">
      <c r="A116" s="28" t="s">
        <v>119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1:17" x14ac:dyDescent="0.25">
      <c r="A117" s="24" t="s">
        <v>145</v>
      </c>
      <c r="B117" s="21">
        <v>0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</row>
    <row r="118" spans="1:17" x14ac:dyDescent="0.25">
      <c r="A118" s="24" t="s">
        <v>146</v>
      </c>
      <c r="B118" s="21">
        <v>0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</row>
    <row r="119" spans="1:17" x14ac:dyDescent="0.25">
      <c r="A119" s="24" t="s">
        <v>147</v>
      </c>
      <c r="B119" s="21">
        <v>0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</row>
    <row r="120" spans="1:17" x14ac:dyDescent="0.25">
      <c r="A120" s="24" t="s">
        <v>148</v>
      </c>
      <c r="B120" s="21">
        <v>0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</row>
    <row r="121" spans="1:17" x14ac:dyDescent="0.25">
      <c r="A121" s="24" t="s">
        <v>149</v>
      </c>
      <c r="B121" s="21">
        <v>-135000</v>
      </c>
      <c r="C121" s="21">
        <v>-135000</v>
      </c>
      <c r="D121" s="21">
        <v>-135000</v>
      </c>
      <c r="E121" s="21">
        <v>-135000</v>
      </c>
      <c r="F121" s="21">
        <v>-135000</v>
      </c>
      <c r="G121" s="21">
        <v>-135000</v>
      </c>
      <c r="H121" s="21">
        <v>-135000</v>
      </c>
      <c r="I121" s="21">
        <v>-117057.53</v>
      </c>
      <c r="J121" s="21">
        <v>-117057.53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</row>
    <row r="122" spans="1:17" ht="15.75" thickBot="1" x14ac:dyDescent="0.3">
      <c r="A122" s="24" t="s">
        <v>150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</row>
    <row r="123" spans="1:17" ht="15.75" thickBot="1" x14ac:dyDescent="0.3">
      <c r="A123" s="31" t="s">
        <v>53</v>
      </c>
      <c r="B123" s="23">
        <v>-135000</v>
      </c>
      <c r="C123" s="23">
        <v>-135000</v>
      </c>
      <c r="D123" s="23">
        <v>-135000</v>
      </c>
      <c r="E123" s="23">
        <v>-135000</v>
      </c>
      <c r="F123" s="23">
        <v>-135000</v>
      </c>
      <c r="G123" s="23">
        <v>-135000</v>
      </c>
      <c r="H123" s="23">
        <v>-135000</v>
      </c>
      <c r="I123" s="23">
        <v>-117057.53</v>
      </c>
      <c r="J123" s="23">
        <v>-117057.53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</row>
    <row r="124" spans="1:17" ht="15.75" thickTop="1" x14ac:dyDescent="0.25">
      <c r="A124" s="27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1:17" x14ac:dyDescent="0.25">
      <c r="A125" s="28" t="s">
        <v>120</v>
      </c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1:17" x14ac:dyDescent="0.25">
      <c r="A126" s="24" t="s">
        <v>124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</row>
    <row r="127" spans="1:17" x14ac:dyDescent="0.25">
      <c r="A127" s="24" t="s">
        <v>127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</row>
    <row r="128" spans="1:17" x14ac:dyDescent="0.25">
      <c r="A128" s="24" t="s">
        <v>130</v>
      </c>
      <c r="B128" s="21">
        <v>0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</row>
    <row r="129" spans="1:17" x14ac:dyDescent="0.25">
      <c r="A129" s="24" t="s">
        <v>126</v>
      </c>
      <c r="B129" s="21">
        <v>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-567091.63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</row>
    <row r="130" spans="1:17" x14ac:dyDescent="0.25">
      <c r="A130" s="24" t="s">
        <v>170</v>
      </c>
      <c r="B130" s="21">
        <v>0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</row>
    <row r="131" spans="1:17" x14ac:dyDescent="0.25">
      <c r="A131" s="24" t="s">
        <v>171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</row>
    <row r="132" spans="1:17" x14ac:dyDescent="0.25">
      <c r="A132" s="24" t="s">
        <v>127</v>
      </c>
      <c r="B132" s="21">
        <v>-41629.42</v>
      </c>
      <c r="C132" s="21">
        <v>-41629.42</v>
      </c>
      <c r="D132" s="21">
        <v>-67566.289999999994</v>
      </c>
      <c r="E132" s="21">
        <v>-67566.289999999994</v>
      </c>
      <c r="F132" s="21">
        <v>-67566.289999999994</v>
      </c>
      <c r="G132" s="21">
        <v>-41602.42</v>
      </c>
      <c r="H132" s="21">
        <v>-22102.42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</row>
    <row r="133" spans="1:17" x14ac:dyDescent="0.25">
      <c r="A133" s="24" t="s">
        <v>131</v>
      </c>
      <c r="B133" s="21">
        <v>0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</row>
    <row r="134" spans="1:17" x14ac:dyDescent="0.25">
      <c r="A134" s="24" t="s">
        <v>141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</row>
    <row r="135" spans="1:17" x14ac:dyDescent="0.25">
      <c r="A135" s="24" t="s">
        <v>172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</row>
    <row r="136" spans="1:17" x14ac:dyDescent="0.25">
      <c r="A136" s="24" t="s">
        <v>154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</row>
    <row r="137" spans="1:17" x14ac:dyDescent="0.25">
      <c r="A137" s="24" t="s">
        <v>173</v>
      </c>
      <c r="B137" s="21">
        <v>-5214.91</v>
      </c>
      <c r="C137" s="21">
        <v>-5206.29</v>
      </c>
      <c r="D137" s="21">
        <v>-4477</v>
      </c>
      <c r="E137" s="21">
        <v>-5106.16</v>
      </c>
      <c r="F137" s="21">
        <v>-5735.32</v>
      </c>
      <c r="G137" s="21">
        <v>-5735.32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</row>
    <row r="138" spans="1:17" x14ac:dyDescent="0.25">
      <c r="A138" s="24" t="s">
        <v>174</v>
      </c>
      <c r="B138" s="21">
        <v>0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</row>
    <row r="139" spans="1:17" x14ac:dyDescent="0.25">
      <c r="A139" s="24" t="s">
        <v>175</v>
      </c>
      <c r="B139" s="21">
        <v>0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</row>
    <row r="140" spans="1:17" x14ac:dyDescent="0.25">
      <c r="A140" s="24" t="s">
        <v>176</v>
      </c>
      <c r="B140" s="21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</row>
    <row r="141" spans="1:17" x14ac:dyDescent="0.25">
      <c r="A141" s="24" t="s">
        <v>167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</row>
    <row r="142" spans="1:17" x14ac:dyDescent="0.25">
      <c r="A142" s="24" t="s">
        <v>177</v>
      </c>
      <c r="B142" s="21">
        <v>0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</row>
    <row r="143" spans="1:17" x14ac:dyDescent="0.25">
      <c r="A143" s="24" t="s">
        <v>168</v>
      </c>
      <c r="B143" s="21">
        <v>0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</row>
    <row r="144" spans="1:17" x14ac:dyDescent="0.25">
      <c r="A144" s="24" t="s">
        <v>169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</row>
    <row r="145" spans="1:17" x14ac:dyDescent="0.25">
      <c r="A145" s="24" t="s">
        <v>169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</row>
    <row r="146" spans="1:17" x14ac:dyDescent="0.25">
      <c r="A146" s="24" t="s">
        <v>178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</row>
    <row r="147" spans="1:17" x14ac:dyDescent="0.25">
      <c r="A147" s="24" t="s">
        <v>179</v>
      </c>
      <c r="B147" s="21"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</row>
    <row r="148" spans="1:17" x14ac:dyDescent="0.25">
      <c r="A148" s="24" t="s">
        <v>180</v>
      </c>
      <c r="B148" s="21"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</row>
    <row r="149" spans="1:17" x14ac:dyDescent="0.25">
      <c r="A149" s="24" t="s">
        <v>181</v>
      </c>
      <c r="B149" s="21"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</row>
    <row r="150" spans="1:17" x14ac:dyDescent="0.25">
      <c r="A150" s="24" t="s">
        <v>182</v>
      </c>
      <c r="B150" s="21"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</row>
    <row r="151" spans="1:17" x14ac:dyDescent="0.25">
      <c r="A151" s="24" t="s">
        <v>183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-1350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</row>
    <row r="152" spans="1:17" x14ac:dyDescent="0.25">
      <c r="A152" s="24" t="s">
        <v>184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</row>
    <row r="153" spans="1:17" x14ac:dyDescent="0.25">
      <c r="A153" s="24" t="s">
        <v>185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</row>
    <row r="154" spans="1:17" x14ac:dyDescent="0.25">
      <c r="A154" s="24" t="s">
        <v>186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</row>
    <row r="155" spans="1:17" x14ac:dyDescent="0.25">
      <c r="A155" s="24" t="s">
        <v>141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</row>
    <row r="156" spans="1:17" x14ac:dyDescent="0.25">
      <c r="A156" s="24" t="s">
        <v>187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</row>
    <row r="157" spans="1:17" x14ac:dyDescent="0.25">
      <c r="A157" s="24" t="s">
        <v>157</v>
      </c>
      <c r="B157" s="21">
        <v>-161071.88</v>
      </c>
      <c r="C157" s="21">
        <v>-66701.17</v>
      </c>
      <c r="D157" s="21">
        <v>0</v>
      </c>
      <c r="E157" s="21">
        <v>-36040.28</v>
      </c>
      <c r="F157" s="21">
        <v>-36040.28</v>
      </c>
      <c r="G157" s="21">
        <v>-23916.6</v>
      </c>
      <c r="H157" s="21">
        <v>-12002.67</v>
      </c>
      <c r="I157" s="21">
        <v>-336.34</v>
      </c>
      <c r="J157" s="21">
        <v>-1717.65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</row>
    <row r="158" spans="1:17" x14ac:dyDescent="0.25">
      <c r="A158" s="24" t="s">
        <v>157</v>
      </c>
      <c r="B158" s="21">
        <v>0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</row>
    <row r="159" spans="1:17" x14ac:dyDescent="0.25">
      <c r="A159" s="24" t="s">
        <v>188</v>
      </c>
      <c r="B159" s="21">
        <v>-35118.71</v>
      </c>
      <c r="C159" s="21">
        <v>-30640.51</v>
      </c>
      <c r="D159" s="21">
        <v>-37267.919999999998</v>
      </c>
      <c r="E159" s="21">
        <v>-35366.720000000001</v>
      </c>
      <c r="F159" s="21">
        <v>-36190.1</v>
      </c>
      <c r="G159" s="21">
        <v>-34819.54</v>
      </c>
      <c r="H159" s="21">
        <v>-36034.85</v>
      </c>
      <c r="I159" s="21">
        <v>-39267.07</v>
      </c>
      <c r="J159" s="21">
        <v>-34445.129999999997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</row>
    <row r="160" spans="1:17" x14ac:dyDescent="0.25">
      <c r="A160" s="24" t="s">
        <v>189</v>
      </c>
      <c r="B160" s="21">
        <v>0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</row>
    <row r="161" spans="1:17" x14ac:dyDescent="0.25">
      <c r="A161" s="24" t="s">
        <v>190</v>
      </c>
      <c r="B161" s="21">
        <v>-383.52</v>
      </c>
      <c r="C161" s="21">
        <v>-1348.06</v>
      </c>
      <c r="D161" s="21">
        <v>-2377.16</v>
      </c>
      <c r="E161" s="21">
        <v>-3418.5</v>
      </c>
      <c r="F161" s="21">
        <v>-4524.1000000000004</v>
      </c>
      <c r="G161" s="21">
        <v>-5723.4</v>
      </c>
      <c r="H161" s="21">
        <v>-6922.7</v>
      </c>
      <c r="I161" s="21">
        <v>-7905.25</v>
      </c>
      <c r="J161" s="21">
        <v>-8926.0499999999993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</row>
    <row r="162" spans="1:17" x14ac:dyDescent="0.25">
      <c r="A162" s="24" t="s">
        <v>191</v>
      </c>
      <c r="B162" s="21">
        <v>0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</row>
    <row r="163" spans="1:17" x14ac:dyDescent="0.25">
      <c r="A163" s="24" t="s">
        <v>192</v>
      </c>
      <c r="B163" s="21">
        <v>0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</row>
    <row r="164" spans="1:17" x14ac:dyDescent="0.25">
      <c r="A164" s="24" t="s">
        <v>193</v>
      </c>
      <c r="B164" s="21">
        <v>-1087.07</v>
      </c>
      <c r="C164" s="21">
        <v>-2730.37</v>
      </c>
      <c r="D164" s="21">
        <v>-2998.66</v>
      </c>
      <c r="E164" s="21">
        <v>-3020.48</v>
      </c>
      <c r="F164" s="21">
        <v>-3074.74</v>
      </c>
      <c r="G164" s="21">
        <v>-2754.46</v>
      </c>
      <c r="H164" s="21">
        <v>-4689.13</v>
      </c>
      <c r="I164" s="21">
        <v>-2693.74</v>
      </c>
      <c r="J164" s="21">
        <v>-2830.2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</row>
    <row r="165" spans="1:17" x14ac:dyDescent="0.25">
      <c r="A165" s="24" t="s">
        <v>194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</row>
    <row r="166" spans="1:17" x14ac:dyDescent="0.25">
      <c r="A166" s="24" t="s">
        <v>195</v>
      </c>
      <c r="B166" s="21">
        <v>-383.52</v>
      </c>
      <c r="C166" s="21">
        <v>-1348.06</v>
      </c>
      <c r="D166" s="21">
        <v>-2377.16</v>
      </c>
      <c r="E166" s="21">
        <v>-3418.5</v>
      </c>
      <c r="F166" s="21">
        <v>-4524.1000000000004</v>
      </c>
      <c r="G166" s="21">
        <v>-5723.4</v>
      </c>
      <c r="H166" s="21">
        <v>-5024.07</v>
      </c>
      <c r="I166" s="21">
        <v>-6006.62</v>
      </c>
      <c r="J166" s="21">
        <v>-7027.42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</row>
    <row r="167" spans="1:17" x14ac:dyDescent="0.25">
      <c r="A167" s="24" t="s">
        <v>196</v>
      </c>
      <c r="B167" s="21">
        <v>-16</v>
      </c>
      <c r="C167" s="21">
        <v>-40</v>
      </c>
      <c r="D167" s="21">
        <v>-64</v>
      </c>
      <c r="E167" s="21">
        <v>-96</v>
      </c>
      <c r="F167" s="21">
        <v>-128</v>
      </c>
      <c r="G167" s="21">
        <v>-168</v>
      </c>
      <c r="H167" s="21">
        <v>-208</v>
      </c>
      <c r="I167" s="21">
        <v>-244</v>
      </c>
      <c r="J167" s="21">
        <v>-280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</row>
    <row r="168" spans="1:17" x14ac:dyDescent="0.25">
      <c r="A168" s="24" t="s">
        <v>197</v>
      </c>
      <c r="B168" s="21">
        <v>-18000</v>
      </c>
      <c r="C168" s="21">
        <v>-18000</v>
      </c>
      <c r="D168" s="21">
        <v>-18000</v>
      </c>
      <c r="E168" s="21">
        <v>-18000</v>
      </c>
      <c r="F168" s="21">
        <v>-18000</v>
      </c>
      <c r="G168" s="21">
        <v>-12000</v>
      </c>
      <c r="H168" s="21">
        <v>-12000</v>
      </c>
      <c r="I168" s="21">
        <v>-12000</v>
      </c>
      <c r="J168" s="21">
        <v>-12000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</row>
    <row r="169" spans="1:17" ht="15.75" thickBot="1" x14ac:dyDescent="0.3">
      <c r="A169" s="24" t="s">
        <v>198</v>
      </c>
      <c r="B169" s="21">
        <v>-100.23</v>
      </c>
      <c r="C169" s="21">
        <v>-235.81</v>
      </c>
      <c r="D169" s="21">
        <v>-403.03</v>
      </c>
      <c r="E169" s="21">
        <v>-632.73</v>
      </c>
      <c r="F169" s="21">
        <v>-785.62</v>
      </c>
      <c r="G169" s="21">
        <v>-1096.2</v>
      </c>
      <c r="H169" s="21">
        <v>-1388.96</v>
      </c>
      <c r="I169" s="21">
        <v>-1644.36</v>
      </c>
      <c r="J169" s="21">
        <v>-1881.58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</row>
    <row r="170" spans="1:17" ht="15.75" thickBot="1" x14ac:dyDescent="0.3">
      <c r="A170" s="24"/>
      <c r="B170" s="23">
        <v>-263005.26</v>
      </c>
      <c r="C170" s="23">
        <v>-167879.69</v>
      </c>
      <c r="D170" s="23">
        <v>-135531.22</v>
      </c>
      <c r="E170" s="23">
        <v>-172665.66000000003</v>
      </c>
      <c r="F170" s="23">
        <v>-176568.55</v>
      </c>
      <c r="G170" s="23">
        <v>-133539.34000000003</v>
      </c>
      <c r="H170" s="23">
        <v>-100372.8</v>
      </c>
      <c r="I170" s="23">
        <v>-70097.37999999999</v>
      </c>
      <c r="J170" s="23">
        <v>-637549.66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</row>
    <row r="171" spans="1:17" ht="16.5" thickTop="1" thickBot="1" x14ac:dyDescent="0.3">
      <c r="A171" s="24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1:17" ht="15.75" thickBot="1" x14ac:dyDescent="0.3">
      <c r="A172" s="22"/>
      <c r="B172" s="23">
        <v>-1344688.53</v>
      </c>
      <c r="C172" s="23">
        <v>-1344688.53</v>
      </c>
      <c r="D172" s="23">
        <v>-1344688.53</v>
      </c>
      <c r="E172" s="23">
        <v>-1344688.53</v>
      </c>
      <c r="F172" s="23">
        <v>-1344688.53</v>
      </c>
      <c r="G172" s="23">
        <v>-1344688.53</v>
      </c>
      <c r="H172" s="23">
        <v>-1344688.53</v>
      </c>
      <c r="I172" s="23">
        <v>-1344688.53</v>
      </c>
      <c r="J172" s="23">
        <v>-1344688.53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</row>
    <row r="173" spans="1:17" ht="16.5" thickTop="1" thickBot="1" x14ac:dyDescent="0.3">
      <c r="A173" s="32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</sheetData>
  <pageMargins left="0.7" right="0.7" top="0.75" bottom="0.75" header="0.3" footer="0.3"/>
  <pageSetup orientation="portrait" r:id="rId1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9198-EF03-4AC7-AB45-1366F13543A8}">
  <dimension ref="A2:R51"/>
  <sheetViews>
    <sheetView workbookViewId="0">
      <selection activeCell="J48" sqref="J48"/>
    </sheetView>
  </sheetViews>
  <sheetFormatPr baseColWidth="10" defaultRowHeight="15" x14ac:dyDescent="0.25"/>
  <cols>
    <col min="1" max="1" width="48.5703125" bestFit="1" customWidth="1"/>
    <col min="2" max="7" width="13.140625" style="14" bestFit="1" customWidth="1"/>
    <col min="8" max="8" width="13" style="14" bestFit="1" customWidth="1"/>
    <col min="9" max="9" width="12.85546875" style="14" bestFit="1" customWidth="1"/>
    <col min="10" max="10" width="14.140625" style="14" bestFit="1" customWidth="1"/>
    <col min="11" max="13" width="11.85546875" style="14" bestFit="1" customWidth="1"/>
    <col min="14" max="14" width="14.42578125" style="14" bestFit="1" customWidth="1"/>
    <col min="15" max="17" width="11.7109375" style="14" bestFit="1" customWidth="1"/>
    <col min="18" max="18" width="14.42578125" style="14" bestFit="1" customWidth="1"/>
  </cols>
  <sheetData>
    <row r="2" spans="1:18" s="40" customFormat="1" ht="18" x14ac:dyDescent="0.25">
      <c r="A2" s="49" t="s">
        <v>230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40" customFormat="1" ht="15.75" x14ac:dyDescent="0.25">
      <c r="A3" s="17" t="s">
        <v>205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s="40" customFormat="1" ht="15.75" x14ac:dyDescent="0.25">
      <c r="A4" s="17" t="s">
        <v>92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s="40" customFormat="1" thickBot="1" x14ac:dyDescent="0.25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5.75" thickBot="1" x14ac:dyDescent="0.3">
      <c r="A6" s="51" t="s">
        <v>93</v>
      </c>
      <c r="B6" s="67" t="s">
        <v>94</v>
      </c>
      <c r="C6" s="67" t="s">
        <v>95</v>
      </c>
      <c r="D6" s="67" t="s">
        <v>96</v>
      </c>
      <c r="E6" s="67" t="s">
        <v>97</v>
      </c>
      <c r="F6" s="67" t="s">
        <v>224</v>
      </c>
      <c r="G6" s="67" t="s">
        <v>99</v>
      </c>
      <c r="H6" s="67" t="s">
        <v>100</v>
      </c>
      <c r="I6" s="67" t="s">
        <v>101</v>
      </c>
      <c r="J6" s="67" t="s">
        <v>102</v>
      </c>
      <c r="K6" s="67" t="s">
        <v>225</v>
      </c>
      <c r="L6" s="67" t="s">
        <v>104</v>
      </c>
      <c r="M6" s="67" t="s">
        <v>105</v>
      </c>
      <c r="N6" s="67" t="s">
        <v>206</v>
      </c>
    </row>
    <row r="7" spans="1:18" x14ac:dyDescent="0.25">
      <c r="A7" s="41" t="s">
        <v>200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8" x14ac:dyDescent="0.25">
      <c r="A8" s="43" t="s">
        <v>2</v>
      </c>
      <c r="B8" s="68">
        <v>-35090.269999999997</v>
      </c>
      <c r="C8" s="68">
        <v>-31694.44</v>
      </c>
      <c r="D8" s="68">
        <v>-37673.61</v>
      </c>
      <c r="E8" s="68">
        <v>-36458.33</v>
      </c>
      <c r="F8" s="68">
        <v>-37673.61</v>
      </c>
      <c r="G8" s="68">
        <v>-36458.33</v>
      </c>
      <c r="H8" s="68">
        <v>-37673.61</v>
      </c>
      <c r="I8" s="68">
        <v>-37673.61</v>
      </c>
      <c r="J8" s="68">
        <v>-38153.629999999997</v>
      </c>
      <c r="K8" s="68"/>
      <c r="L8" s="68"/>
      <c r="M8" s="68"/>
      <c r="N8" s="68">
        <v>-328549.44</v>
      </c>
    </row>
    <row r="9" spans="1:18" x14ac:dyDescent="0.25">
      <c r="A9" s="43" t="s">
        <v>3</v>
      </c>
      <c r="B9" s="68">
        <v>-234345.52</v>
      </c>
      <c r="C9" s="68">
        <v>-234154.66</v>
      </c>
      <c r="D9" s="68">
        <v>-237509.71</v>
      </c>
      <c r="E9" s="68">
        <v>-271157.75</v>
      </c>
      <c r="F9" s="68">
        <v>-246876.46</v>
      </c>
      <c r="G9" s="68">
        <v>-246876.46</v>
      </c>
      <c r="H9" s="68">
        <v>-230014.31</v>
      </c>
      <c r="I9" s="68">
        <v>-230014.31</v>
      </c>
      <c r="J9" s="68">
        <v>-228233.48</v>
      </c>
      <c r="K9" s="68"/>
      <c r="L9" s="68"/>
      <c r="M9" s="68"/>
      <c r="N9" s="68">
        <v>-2159182.66</v>
      </c>
    </row>
    <row r="10" spans="1:18" x14ac:dyDescent="0.25">
      <c r="A10" s="43" t="s">
        <v>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>
        <v>0</v>
      </c>
    </row>
    <row r="11" spans="1:18" x14ac:dyDescent="0.25">
      <c r="A11" s="43" t="s">
        <v>5</v>
      </c>
      <c r="B11" s="68">
        <v>-7071.83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/>
      <c r="L11" s="68"/>
      <c r="M11" s="68"/>
      <c r="N11" s="68">
        <v>-7071.83</v>
      </c>
    </row>
    <row r="12" spans="1:18" x14ac:dyDescent="0.25">
      <c r="A12" s="43" t="s">
        <v>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>
        <v>0</v>
      </c>
    </row>
    <row r="13" spans="1:18" ht="15.75" thickBot="1" x14ac:dyDescent="0.3">
      <c r="A13" s="44" t="s">
        <v>7</v>
      </c>
      <c r="B13" s="69">
        <v>-276507.62</v>
      </c>
      <c r="C13" s="69">
        <v>-265849.09999999998</v>
      </c>
      <c r="D13" s="69">
        <v>-275183.32</v>
      </c>
      <c r="E13" s="69">
        <v>-307616.08</v>
      </c>
      <c r="F13" s="69">
        <v>-284550.07</v>
      </c>
      <c r="G13" s="69">
        <v>-283334.78999999998</v>
      </c>
      <c r="H13" s="69">
        <v>-267687.92</v>
      </c>
      <c r="I13" s="69">
        <v>-267687.92</v>
      </c>
      <c r="J13" s="69">
        <v>-266387.11</v>
      </c>
      <c r="K13" s="69"/>
      <c r="L13" s="69"/>
      <c r="M13" s="69"/>
      <c r="N13" s="69">
        <v>-2494803.9300000002</v>
      </c>
    </row>
    <row r="14" spans="1:18" ht="15.75" thickTop="1" x14ac:dyDescent="0.25">
      <c r="A14" s="43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</row>
    <row r="15" spans="1:18" x14ac:dyDescent="0.25">
      <c r="A15" s="45" t="s">
        <v>201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8" x14ac:dyDescent="0.25">
      <c r="A16" s="43" t="s">
        <v>8</v>
      </c>
      <c r="B16" s="68">
        <v>70764.800000000003</v>
      </c>
      <c r="C16" s="68">
        <v>66274.7</v>
      </c>
      <c r="D16" s="68">
        <v>73316.98</v>
      </c>
      <c r="E16" s="68">
        <v>70773.460000000006</v>
      </c>
      <c r="F16" s="68">
        <v>70671.95</v>
      </c>
      <c r="G16" s="68">
        <v>69890.899999999994</v>
      </c>
      <c r="H16" s="68">
        <v>68624.61</v>
      </c>
      <c r="I16" s="68">
        <v>72727.199999999997</v>
      </c>
      <c r="J16" s="68">
        <v>68744.98</v>
      </c>
      <c r="K16" s="68"/>
      <c r="L16" s="68"/>
      <c r="M16" s="68"/>
      <c r="N16" s="68">
        <v>631789.57999999996</v>
      </c>
    </row>
    <row r="17" spans="1:14" x14ac:dyDescent="0.25">
      <c r="A17" s="43" t="s">
        <v>9</v>
      </c>
      <c r="B17" s="68">
        <v>886.47</v>
      </c>
      <c r="C17" s="68">
        <v>902.07</v>
      </c>
      <c r="D17" s="68">
        <v>1074.72</v>
      </c>
      <c r="E17" s="68">
        <v>1547.13</v>
      </c>
      <c r="F17" s="68">
        <v>976.69</v>
      </c>
      <c r="G17" s="68">
        <v>974.93</v>
      </c>
      <c r="H17" s="68">
        <v>976.26</v>
      </c>
      <c r="I17" s="68">
        <v>2063.16</v>
      </c>
      <c r="J17" s="68">
        <v>975.82</v>
      </c>
      <c r="K17" s="68"/>
      <c r="L17" s="68"/>
      <c r="M17" s="68"/>
      <c r="N17" s="68">
        <v>10377.25</v>
      </c>
    </row>
    <row r="18" spans="1:14" x14ac:dyDescent="0.25">
      <c r="A18" s="43" t="s">
        <v>10</v>
      </c>
      <c r="B18" s="68">
        <v>68679</v>
      </c>
      <c r="C18" s="68">
        <v>69200.44</v>
      </c>
      <c r="D18" s="68">
        <v>68928.72</v>
      </c>
      <c r="E18" s="68">
        <v>74139.91</v>
      </c>
      <c r="F18" s="68">
        <v>72243.86</v>
      </c>
      <c r="G18" s="68">
        <v>72224.72</v>
      </c>
      <c r="H18" s="68">
        <v>67808.72</v>
      </c>
      <c r="I18" s="68">
        <v>67802.720000000001</v>
      </c>
      <c r="J18" s="68">
        <v>67795.72</v>
      </c>
      <c r="K18" s="68"/>
      <c r="L18" s="68"/>
      <c r="M18" s="68"/>
      <c r="N18" s="68">
        <v>628823.80999999994</v>
      </c>
    </row>
    <row r="19" spans="1:14" x14ac:dyDescent="0.25">
      <c r="A19" s="43" t="s">
        <v>11</v>
      </c>
      <c r="B19" s="68">
        <v>21573.24</v>
      </c>
      <c r="C19" s="68">
        <v>20038.169999999998</v>
      </c>
      <c r="D19" s="68">
        <v>18700.29</v>
      </c>
      <c r="E19" s="68">
        <v>52860.22</v>
      </c>
      <c r="F19" s="68">
        <v>35249.35</v>
      </c>
      <c r="G19" s="68">
        <v>40676.129999999997</v>
      </c>
      <c r="H19" s="68">
        <v>26781.599999999999</v>
      </c>
      <c r="I19" s="68">
        <v>27343.919999999998</v>
      </c>
      <c r="J19" s="68">
        <v>25755.19</v>
      </c>
      <c r="K19" s="68"/>
      <c r="L19" s="68"/>
      <c r="M19" s="68"/>
      <c r="N19" s="68">
        <v>268978.11000000004</v>
      </c>
    </row>
    <row r="20" spans="1:14" ht="15.75" thickBot="1" x14ac:dyDescent="0.3">
      <c r="A20" s="44" t="s">
        <v>12</v>
      </c>
      <c r="B20" s="69">
        <v>161903.51</v>
      </c>
      <c r="C20" s="69">
        <v>156415.38</v>
      </c>
      <c r="D20" s="69">
        <v>162020.71</v>
      </c>
      <c r="E20" s="69">
        <v>199320.72</v>
      </c>
      <c r="F20" s="69">
        <v>179141.85</v>
      </c>
      <c r="G20" s="69">
        <v>183766.68</v>
      </c>
      <c r="H20" s="69">
        <v>164191.19</v>
      </c>
      <c r="I20" s="69">
        <v>169937</v>
      </c>
      <c r="J20" s="69">
        <v>163271.71</v>
      </c>
      <c r="K20" s="69"/>
      <c r="L20" s="69"/>
      <c r="M20" s="69"/>
      <c r="N20" s="69">
        <v>1539968.7499999998</v>
      </c>
    </row>
    <row r="21" spans="1:14" ht="15.75" thickTop="1" x14ac:dyDescent="0.25">
      <c r="A21" s="4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x14ac:dyDescent="0.25">
      <c r="A22" s="45" t="s">
        <v>14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>
        <v>0</v>
      </c>
    </row>
    <row r="23" spans="1:14" x14ac:dyDescent="0.25">
      <c r="A23" s="43" t="s">
        <v>207</v>
      </c>
      <c r="B23" s="68">
        <v>2129.16</v>
      </c>
      <c r="C23" s="68">
        <v>5129.16</v>
      </c>
      <c r="D23" s="68">
        <v>2129.16</v>
      </c>
      <c r="E23" s="68">
        <v>2769.16</v>
      </c>
      <c r="F23" s="68">
        <v>2129.16</v>
      </c>
      <c r="G23" s="68">
        <v>2279.16</v>
      </c>
      <c r="H23" s="68">
        <v>4547.51</v>
      </c>
      <c r="I23" s="68">
        <v>2087.5100000000002</v>
      </c>
      <c r="J23" s="68">
        <v>2887.51</v>
      </c>
      <c r="K23" s="68"/>
      <c r="L23" s="68"/>
      <c r="M23" s="68"/>
      <c r="N23" s="68">
        <v>26087.490000000005</v>
      </c>
    </row>
    <row r="24" spans="1:14" x14ac:dyDescent="0.25">
      <c r="A24" s="43" t="s">
        <v>208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>
        <v>0</v>
      </c>
    </row>
    <row r="25" spans="1:14" x14ac:dyDescent="0.25">
      <c r="A25" s="43" t="s">
        <v>209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>
        <v>0</v>
      </c>
    </row>
    <row r="26" spans="1:14" x14ac:dyDescent="0.25">
      <c r="A26" s="43" t="s">
        <v>210</v>
      </c>
      <c r="B26" s="68"/>
      <c r="C26" s="68">
        <v>666.66</v>
      </c>
      <c r="D26" s="68">
        <v>0</v>
      </c>
      <c r="E26" s="68">
        <v>0</v>
      </c>
      <c r="F26" s="68">
        <v>666.66</v>
      </c>
      <c r="G26" s="68">
        <v>0</v>
      </c>
      <c r="H26" s="68">
        <v>666.66</v>
      </c>
      <c r="I26" s="68">
        <v>666.66</v>
      </c>
      <c r="J26" s="68">
        <v>666.66</v>
      </c>
      <c r="K26" s="68"/>
      <c r="L26" s="68"/>
      <c r="M26" s="68"/>
      <c r="N26" s="68">
        <v>3333.2999999999997</v>
      </c>
    </row>
    <row r="27" spans="1:14" x14ac:dyDescent="0.25">
      <c r="A27" s="43" t="s">
        <v>228</v>
      </c>
      <c r="B27" s="68">
        <v>5279.04</v>
      </c>
      <c r="C27" s="68">
        <v>13276.58</v>
      </c>
      <c r="D27" s="68">
        <v>14165.2</v>
      </c>
      <c r="E27" s="68">
        <v>15316.48</v>
      </c>
      <c r="F27" s="68">
        <v>15218.2</v>
      </c>
      <c r="G27" s="68">
        <v>16508</v>
      </c>
      <c r="H27" s="68">
        <v>37863.07</v>
      </c>
      <c r="I27" s="68">
        <v>-4282.97</v>
      </c>
      <c r="J27" s="68">
        <v>14051</v>
      </c>
      <c r="K27" s="68"/>
      <c r="L27" s="68"/>
      <c r="M27" s="68"/>
      <c r="N27" s="68">
        <v>127394.6</v>
      </c>
    </row>
    <row r="28" spans="1:14" x14ac:dyDescent="0.25">
      <c r="A28" s="43" t="s">
        <v>229</v>
      </c>
      <c r="B28" s="68">
        <v>677.45</v>
      </c>
      <c r="C28" s="68">
        <v>1392.7</v>
      </c>
      <c r="D28" s="68">
        <v>1565.9</v>
      </c>
      <c r="E28" s="68">
        <v>1550.26</v>
      </c>
      <c r="F28" s="68">
        <v>1516.26</v>
      </c>
      <c r="G28" s="68">
        <v>1737.63</v>
      </c>
      <c r="H28" s="68">
        <v>2004.3</v>
      </c>
      <c r="I28" s="68">
        <v>1598.48</v>
      </c>
      <c r="J28" s="68">
        <v>1546.91</v>
      </c>
      <c r="K28" s="68"/>
      <c r="L28" s="68"/>
      <c r="M28" s="68"/>
      <c r="N28" s="68">
        <v>13589.89</v>
      </c>
    </row>
    <row r="29" spans="1:14" x14ac:dyDescent="0.25">
      <c r="A29" s="43" t="s">
        <v>211</v>
      </c>
      <c r="B29" s="68">
        <v>5956.49</v>
      </c>
      <c r="C29" s="68">
        <v>14669.28</v>
      </c>
      <c r="D29" s="68">
        <v>15731.1</v>
      </c>
      <c r="E29" s="68">
        <v>16866.739999999998</v>
      </c>
      <c r="F29" s="68">
        <v>16734.46</v>
      </c>
      <c r="G29" s="68">
        <v>18245.63</v>
      </c>
      <c r="H29" s="68">
        <v>39867.370000000003</v>
      </c>
      <c r="I29" s="68">
        <v>-2684.4900000000002</v>
      </c>
      <c r="J29" s="68">
        <v>15597.91</v>
      </c>
      <c r="K29" s="68">
        <v>0</v>
      </c>
      <c r="L29" s="68">
        <v>0</v>
      </c>
      <c r="M29" s="68">
        <v>0</v>
      </c>
      <c r="N29" s="68">
        <v>140984.49</v>
      </c>
    </row>
    <row r="30" spans="1:14" x14ac:dyDescent="0.25">
      <c r="A30" s="43" t="s">
        <v>212</v>
      </c>
      <c r="B30" s="68">
        <v>127.75</v>
      </c>
      <c r="C30" s="68">
        <v>0</v>
      </c>
      <c r="D30" s="68">
        <v>704.26</v>
      </c>
      <c r="E30" s="68">
        <v>533.32000000000005</v>
      </c>
      <c r="F30" s="68">
        <v>361.76</v>
      </c>
      <c r="G30" s="68">
        <v>0</v>
      </c>
      <c r="H30" s="68">
        <v>519.85</v>
      </c>
      <c r="I30" s="68">
        <v>854.13</v>
      </c>
      <c r="J30" s="68">
        <v>262.64999999999998</v>
      </c>
      <c r="K30" s="68"/>
      <c r="L30" s="68"/>
      <c r="M30" s="68"/>
      <c r="N30" s="68">
        <v>3363.7200000000003</v>
      </c>
    </row>
    <row r="31" spans="1:14" x14ac:dyDescent="0.25">
      <c r="A31" s="43" t="s">
        <v>213</v>
      </c>
      <c r="B31" s="68"/>
      <c r="C31" s="68">
        <v>271.33</v>
      </c>
      <c r="D31" s="68">
        <v>266.32</v>
      </c>
      <c r="E31" s="68">
        <v>8</v>
      </c>
      <c r="F31" s="68">
        <v>79.650000000000006</v>
      </c>
      <c r="G31" s="68">
        <v>0</v>
      </c>
      <c r="H31" s="68">
        <v>106.55</v>
      </c>
      <c r="I31" s="68">
        <v>45.36</v>
      </c>
      <c r="J31" s="68">
        <v>80.02</v>
      </c>
      <c r="K31" s="68"/>
      <c r="L31" s="68"/>
      <c r="M31" s="68"/>
      <c r="N31" s="68">
        <v>857.2299999999999</v>
      </c>
    </row>
    <row r="32" spans="1:14" x14ac:dyDescent="0.25">
      <c r="A32" s="43" t="s">
        <v>214</v>
      </c>
      <c r="B32" s="68"/>
      <c r="C32" s="68">
        <v>52.78</v>
      </c>
      <c r="D32" s="68">
        <v>218.53</v>
      </c>
      <c r="E32" s="68">
        <v>60.36</v>
      </c>
      <c r="F32" s="68">
        <v>212.75</v>
      </c>
      <c r="G32" s="68">
        <v>98.17</v>
      </c>
      <c r="H32" s="68">
        <v>218.13</v>
      </c>
      <c r="I32" s="68">
        <v>150.72999999999999</v>
      </c>
      <c r="J32" s="68">
        <v>75.19</v>
      </c>
      <c r="K32" s="68"/>
      <c r="L32" s="68"/>
      <c r="M32" s="68"/>
      <c r="N32" s="68">
        <v>1086.6400000000001</v>
      </c>
    </row>
    <row r="33" spans="1:14" x14ac:dyDescent="0.25">
      <c r="A33" s="43" t="s">
        <v>215</v>
      </c>
      <c r="B33" s="68"/>
      <c r="C33" s="68"/>
      <c r="D33" s="68"/>
      <c r="E33" s="68"/>
      <c r="F33" s="68"/>
      <c r="G33" s="68"/>
      <c r="H33" s="68"/>
      <c r="I33" s="68">
        <v>5774.63</v>
      </c>
      <c r="J33" s="68">
        <v>5774.63</v>
      </c>
      <c r="K33" s="68"/>
      <c r="L33" s="68"/>
      <c r="M33" s="68"/>
      <c r="N33" s="68">
        <v>11549.26</v>
      </c>
    </row>
    <row r="34" spans="1:14" x14ac:dyDescent="0.25">
      <c r="A34" s="43" t="s">
        <v>216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>
        <v>0</v>
      </c>
    </row>
    <row r="35" spans="1:14" ht="15.75" thickBot="1" x14ac:dyDescent="0.3">
      <c r="A35" s="46" t="s">
        <v>14</v>
      </c>
      <c r="B35" s="69">
        <v>8213.4</v>
      </c>
      <c r="C35" s="69">
        <v>20789.21</v>
      </c>
      <c r="D35" s="69">
        <v>19049.37</v>
      </c>
      <c r="E35" s="69">
        <v>20237.580000000002</v>
      </c>
      <c r="F35" s="69">
        <v>20184.439999999999</v>
      </c>
      <c r="G35" s="69">
        <v>20622.96</v>
      </c>
      <c r="H35" s="69">
        <v>46194.16</v>
      </c>
      <c r="I35" s="69">
        <v>7241.99</v>
      </c>
      <c r="J35" s="69">
        <v>25344.57</v>
      </c>
      <c r="K35" s="69"/>
      <c r="L35" s="69"/>
      <c r="M35" s="69"/>
      <c r="N35" s="69">
        <v>187877.68</v>
      </c>
    </row>
    <row r="36" spans="1:14" ht="15.75" thickTop="1" x14ac:dyDescent="0.25">
      <c r="A36" s="43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>
        <v>0</v>
      </c>
    </row>
    <row r="37" spans="1:14" x14ac:dyDescent="0.25">
      <c r="A37" s="45" t="s">
        <v>202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>
        <v>0</v>
      </c>
    </row>
    <row r="38" spans="1:14" x14ac:dyDescent="0.25">
      <c r="A38" s="43" t="s">
        <v>217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>
        <v>0</v>
      </c>
    </row>
    <row r="39" spans="1:14" x14ac:dyDescent="0.25">
      <c r="A39" s="43" t="s">
        <v>218</v>
      </c>
      <c r="B39" s="68"/>
      <c r="C39" s="68"/>
      <c r="D39" s="68"/>
      <c r="E39" s="68"/>
      <c r="F39" s="68"/>
      <c r="G39" s="68"/>
      <c r="H39" s="68"/>
      <c r="I39" s="68">
        <v>2.2599999999999998</v>
      </c>
      <c r="J39" s="68">
        <v>0</v>
      </c>
      <c r="K39" s="68"/>
      <c r="L39" s="68"/>
      <c r="M39" s="68"/>
      <c r="N39" s="68">
        <v>2.2599999999999998</v>
      </c>
    </row>
    <row r="40" spans="1:14" x14ac:dyDescent="0.25">
      <c r="A40" s="42" t="s">
        <v>219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>
        <v>0</v>
      </c>
    </row>
    <row r="41" spans="1:14" x14ac:dyDescent="0.25">
      <c r="A41" s="42" t="s">
        <v>220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>
        <v>0</v>
      </c>
    </row>
    <row r="42" spans="1:14" ht="15.75" thickBot="1" x14ac:dyDescent="0.3">
      <c r="A42" s="45" t="s">
        <v>15</v>
      </c>
      <c r="B42" s="69"/>
      <c r="C42" s="69"/>
      <c r="D42" s="69"/>
      <c r="E42" s="69"/>
      <c r="F42" s="69"/>
      <c r="G42" s="69"/>
      <c r="H42" s="69"/>
      <c r="I42" s="69">
        <v>2.2599999999999998</v>
      </c>
      <c r="J42" s="69">
        <v>0</v>
      </c>
      <c r="K42" s="69"/>
      <c r="L42" s="69"/>
      <c r="M42" s="69"/>
      <c r="N42" s="69">
        <v>2.2599999999999998</v>
      </c>
    </row>
    <row r="43" spans="1:14" ht="15.75" thickTop="1" x14ac:dyDescent="0.25">
      <c r="A43" s="45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>
        <v>0</v>
      </c>
    </row>
    <row r="44" spans="1:14" x14ac:dyDescent="0.25">
      <c r="A44" s="47" t="s">
        <v>203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</v>
      </c>
    </row>
    <row r="45" spans="1:14" ht="15.75" thickBot="1" x14ac:dyDescent="0.3">
      <c r="A45" s="43" t="s">
        <v>73</v>
      </c>
      <c r="B45" s="69">
        <v>7374.97</v>
      </c>
      <c r="C45" s="69">
        <v>211.19</v>
      </c>
      <c r="D45" s="69">
        <v>2665.73</v>
      </c>
      <c r="E45" s="69">
        <v>126.77</v>
      </c>
      <c r="F45" s="69">
        <v>323.07</v>
      </c>
      <c r="G45" s="69">
        <v>293.18</v>
      </c>
      <c r="H45" s="69">
        <v>-2168.61</v>
      </c>
      <c r="I45" s="69">
        <v>792.22</v>
      </c>
      <c r="J45" s="69">
        <v>34.340000000000003</v>
      </c>
      <c r="K45" s="69"/>
      <c r="L45" s="69"/>
      <c r="M45" s="69"/>
      <c r="N45" s="69">
        <v>9652.8599999999988</v>
      </c>
    </row>
    <row r="46" spans="1:14" ht="15.75" thickTop="1" x14ac:dyDescent="0.25">
      <c r="A46" s="43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</v>
      </c>
    </row>
    <row r="47" spans="1:14" x14ac:dyDescent="0.25">
      <c r="A47" s="47" t="s">
        <v>204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>
        <v>0</v>
      </c>
    </row>
    <row r="48" spans="1:14" ht="15.75" thickBot="1" x14ac:dyDescent="0.3">
      <c r="A48" s="45" t="s">
        <v>74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0.7</v>
      </c>
      <c r="K48" s="69"/>
      <c r="L48" s="69"/>
      <c r="M48" s="69"/>
      <c r="N48" s="69">
        <v>0.7</v>
      </c>
    </row>
    <row r="49" spans="1:14" ht="15.75" thickTop="1" x14ac:dyDescent="0.25">
      <c r="A49" s="45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>
        <v>0</v>
      </c>
    </row>
    <row r="50" spans="1:14" ht="15.75" thickBot="1" x14ac:dyDescent="0.3">
      <c r="A50" s="45" t="s">
        <v>20</v>
      </c>
      <c r="B50" s="69">
        <v>17856.57</v>
      </c>
      <c r="C50" s="69">
        <v>12704.51</v>
      </c>
      <c r="D50" s="69">
        <v>14263.18</v>
      </c>
      <c r="E50" s="69">
        <v>21625.48</v>
      </c>
      <c r="F50" s="69">
        <v>24066.21</v>
      </c>
      <c r="G50" s="69">
        <v>-11818.08</v>
      </c>
      <c r="H50" s="69">
        <v>3367.2</v>
      </c>
      <c r="I50" s="69">
        <v>26500.11</v>
      </c>
      <c r="J50" s="69">
        <v>7813.13</v>
      </c>
      <c r="K50" s="69"/>
      <c r="L50" s="69"/>
      <c r="M50" s="69"/>
      <c r="N50" s="69">
        <v>116378.31000000001</v>
      </c>
    </row>
    <row r="51" spans="1:14" ht="16.5" thickTop="1" thickBot="1" x14ac:dyDescent="0.3">
      <c r="A51" s="48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</sheetData>
  <conditionalFormatting sqref="B8:N13">
    <cfRule type="expression" dxfId="0" priority="1">
      <formula>$A8=1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A2DE-C451-4E91-B99E-4A240A5C74D4}">
  <dimension ref="A1:K55"/>
  <sheetViews>
    <sheetView showGridLines="0" tabSelected="1" topLeftCell="A43" workbookViewId="0">
      <selection activeCell="D53" sqref="D53"/>
    </sheetView>
  </sheetViews>
  <sheetFormatPr baseColWidth="10" defaultRowHeight="15" x14ac:dyDescent="0.25"/>
  <cols>
    <col min="1" max="1" width="21.140625" customWidth="1"/>
    <col min="2" max="2" width="7.140625" bestFit="1" customWidth="1"/>
    <col min="3" max="3" width="14.140625" style="74" bestFit="1" customWidth="1"/>
    <col min="4" max="4" width="19.28515625" bestFit="1" customWidth="1"/>
    <col min="5" max="7" width="17.28515625" bestFit="1" customWidth="1"/>
    <col min="8" max="8" width="12.28515625" bestFit="1" customWidth="1"/>
  </cols>
  <sheetData>
    <row r="1" spans="1:6" ht="15.75" x14ac:dyDescent="0.25">
      <c r="A1" s="73" t="s">
        <v>232</v>
      </c>
    </row>
    <row r="3" spans="1:6" x14ac:dyDescent="0.25">
      <c r="A3" t="s">
        <v>233</v>
      </c>
    </row>
    <row r="4" spans="1:6" x14ac:dyDescent="0.25">
      <c r="A4" s="89">
        <v>1</v>
      </c>
      <c r="B4" t="s">
        <v>234</v>
      </c>
      <c r="C4" s="85">
        <v>14658.53</v>
      </c>
    </row>
    <row r="5" spans="1:6" x14ac:dyDescent="0.25">
      <c r="B5" t="s">
        <v>235</v>
      </c>
      <c r="C5" s="85">
        <v>0</v>
      </c>
      <c r="D5" s="39">
        <f>C5+C4</f>
        <v>14658.53</v>
      </c>
    </row>
    <row r="6" spans="1:6" x14ac:dyDescent="0.25">
      <c r="C6" s="85"/>
    </row>
    <row r="7" spans="1:6" x14ac:dyDescent="0.25">
      <c r="A7" t="s">
        <v>233</v>
      </c>
      <c r="C7" s="85"/>
      <c r="E7" s="39">
        <f>C4+C8+C12</f>
        <v>164285.47</v>
      </c>
    </row>
    <row r="8" spans="1:6" x14ac:dyDescent="0.25">
      <c r="A8" s="89">
        <v>2</v>
      </c>
      <c r="B8" t="s">
        <v>234</v>
      </c>
      <c r="C8" s="85">
        <v>143295.67999999999</v>
      </c>
      <c r="E8" s="39">
        <f>C5+C9+C13</f>
        <v>355896.15</v>
      </c>
      <c r="F8" s="53"/>
    </row>
    <row r="9" spans="1:6" x14ac:dyDescent="0.25">
      <c r="B9" t="s">
        <v>235</v>
      </c>
      <c r="C9" s="86">
        <v>249947.41</v>
      </c>
      <c r="D9" s="39">
        <f>C9+C8</f>
        <v>393243.08999999997</v>
      </c>
      <c r="F9" s="53"/>
    </row>
    <row r="10" spans="1:6" x14ac:dyDescent="0.25">
      <c r="C10" s="87"/>
      <c r="F10" s="53"/>
    </row>
    <row r="11" spans="1:6" x14ac:dyDescent="0.25">
      <c r="A11" t="s">
        <v>233</v>
      </c>
      <c r="C11" s="85"/>
      <c r="F11" s="53"/>
    </row>
    <row r="12" spans="1:6" x14ac:dyDescent="0.25">
      <c r="A12" s="89">
        <v>4</v>
      </c>
      <c r="B12" t="s">
        <v>234</v>
      </c>
      <c r="C12" s="85">
        <v>6331.26</v>
      </c>
      <c r="F12" s="53"/>
    </row>
    <row r="13" spans="1:6" x14ac:dyDescent="0.25">
      <c r="B13" t="s">
        <v>235</v>
      </c>
      <c r="C13" s="85">
        <v>105948.74</v>
      </c>
      <c r="D13" s="39">
        <f>C13+C12</f>
        <v>112280</v>
      </c>
      <c r="F13" s="53"/>
    </row>
    <row r="14" spans="1:6" x14ac:dyDescent="0.25">
      <c r="C14" s="85"/>
      <c r="D14" s="39"/>
      <c r="F14" s="53"/>
    </row>
    <row r="15" spans="1:6" x14ac:dyDescent="0.25">
      <c r="A15" t="s">
        <v>233</v>
      </c>
      <c r="C15" s="85"/>
      <c r="D15" s="39"/>
      <c r="F15" s="53"/>
    </row>
    <row r="16" spans="1:6" x14ac:dyDescent="0.25">
      <c r="A16" s="89">
        <v>5</v>
      </c>
      <c r="B16" t="s">
        <v>234</v>
      </c>
      <c r="C16" s="85">
        <v>0</v>
      </c>
      <c r="D16" s="39"/>
      <c r="F16" s="53"/>
    </row>
    <row r="17" spans="1:8" x14ac:dyDescent="0.25">
      <c r="B17" t="s">
        <v>235</v>
      </c>
      <c r="C17" s="85">
        <v>45540.6</v>
      </c>
      <c r="D17" s="39"/>
      <c r="F17" s="53"/>
    </row>
    <row r="18" spans="1:8" x14ac:dyDescent="0.25">
      <c r="C18" s="85"/>
      <c r="F18" s="53"/>
    </row>
    <row r="19" spans="1:8" x14ac:dyDescent="0.25">
      <c r="A19" t="s">
        <v>236</v>
      </c>
      <c r="C19" s="85"/>
      <c r="F19" s="53"/>
    </row>
    <row r="20" spans="1:8" x14ac:dyDescent="0.25">
      <c r="A20" t="s">
        <v>237</v>
      </c>
      <c r="B20" t="s">
        <v>234</v>
      </c>
      <c r="C20" s="88">
        <v>510185.43</v>
      </c>
      <c r="E20" s="53"/>
    </row>
    <row r="21" spans="1:8" x14ac:dyDescent="0.25">
      <c r="A21" t="s">
        <v>237</v>
      </c>
      <c r="B21" t="s">
        <v>235</v>
      </c>
      <c r="C21" s="85">
        <v>3500347.43</v>
      </c>
      <c r="D21" s="39">
        <f>C21+C20</f>
        <v>4010532.8600000003</v>
      </c>
      <c r="E21" s="53"/>
    </row>
    <row r="22" spans="1:8" x14ac:dyDescent="0.25">
      <c r="C22" s="85"/>
      <c r="E22" s="53">
        <f>C20+C23</f>
        <v>979732.72</v>
      </c>
    </row>
    <row r="23" spans="1:8" x14ac:dyDescent="0.25">
      <c r="A23" t="s">
        <v>238</v>
      </c>
      <c r="B23" t="s">
        <v>234</v>
      </c>
      <c r="C23" s="88">
        <v>469547.29</v>
      </c>
      <c r="E23" s="53">
        <f>C21+C24</f>
        <v>3612015.81</v>
      </c>
    </row>
    <row r="24" spans="1:8" x14ac:dyDescent="0.25">
      <c r="A24" t="s">
        <v>238</v>
      </c>
      <c r="B24" t="s">
        <v>235</v>
      </c>
      <c r="C24" s="85">
        <v>111668.38</v>
      </c>
      <c r="D24" s="39">
        <f>C24+C23</f>
        <v>581215.66999999993</v>
      </c>
    </row>
    <row r="25" spans="1:8" x14ac:dyDescent="0.25">
      <c r="C25" s="85"/>
    </row>
    <row r="26" spans="1:8" x14ac:dyDescent="0.25">
      <c r="C26" s="85"/>
    </row>
    <row r="27" spans="1:8" x14ac:dyDescent="0.25">
      <c r="A27" t="s">
        <v>239</v>
      </c>
      <c r="C27" s="85">
        <v>0</v>
      </c>
      <c r="E27" s="53"/>
    </row>
    <row r="28" spans="1:8" x14ac:dyDescent="0.25">
      <c r="E28" s="53"/>
      <c r="H28" s="53"/>
    </row>
    <row r="29" spans="1:8" x14ac:dyDescent="0.25">
      <c r="A29" t="s">
        <v>161</v>
      </c>
      <c r="C29" s="74">
        <v>3500000</v>
      </c>
      <c r="E29" s="53"/>
      <c r="H29" s="53"/>
    </row>
    <row r="30" spans="1:8" x14ac:dyDescent="0.25">
      <c r="E30" s="53"/>
      <c r="H30" s="53"/>
    </row>
    <row r="31" spans="1:8" x14ac:dyDescent="0.25">
      <c r="A31" t="s">
        <v>240</v>
      </c>
      <c r="B31" t="s">
        <v>234</v>
      </c>
      <c r="C31" s="75">
        <v>0</v>
      </c>
      <c r="E31" s="53"/>
      <c r="F31" s="53"/>
      <c r="G31" s="74"/>
    </row>
    <row r="32" spans="1:8" x14ac:dyDescent="0.25">
      <c r="B32" t="s">
        <v>235</v>
      </c>
      <c r="C32" s="74">
        <v>0</v>
      </c>
      <c r="E32" s="53" t="s">
        <v>241</v>
      </c>
      <c r="F32" s="53"/>
      <c r="G32" s="53"/>
    </row>
    <row r="33" spans="1:11" x14ac:dyDescent="0.25">
      <c r="C33" s="76"/>
      <c r="F33" s="53"/>
      <c r="G33" s="74"/>
      <c r="H33" s="53"/>
    </row>
    <row r="34" spans="1:11" x14ac:dyDescent="0.25">
      <c r="A34" t="s">
        <v>242</v>
      </c>
      <c r="B34" t="s">
        <v>234</v>
      </c>
      <c r="C34" s="74">
        <v>98085.31</v>
      </c>
      <c r="E34" s="53"/>
      <c r="F34" s="53"/>
      <c r="G34" s="53"/>
      <c r="H34" s="53"/>
    </row>
    <row r="35" spans="1:11" x14ac:dyDescent="0.25">
      <c r="B35" t="s">
        <v>235</v>
      </c>
      <c r="C35" s="74">
        <v>42932.98</v>
      </c>
      <c r="E35" s="53"/>
      <c r="F35" s="74"/>
      <c r="G35" s="74"/>
      <c r="H35" s="53"/>
    </row>
    <row r="36" spans="1:11" x14ac:dyDescent="0.25">
      <c r="B36" t="s">
        <v>235</v>
      </c>
      <c r="C36" s="74">
        <v>65000</v>
      </c>
      <c r="D36" s="39">
        <f>C34+C35+C36</f>
        <v>206018.29</v>
      </c>
      <c r="E36" t="s">
        <v>243</v>
      </c>
      <c r="F36" s="74"/>
      <c r="G36" s="74"/>
      <c r="H36" s="53"/>
    </row>
    <row r="37" spans="1:11" x14ac:dyDescent="0.25">
      <c r="E37" s="53"/>
      <c r="F37" s="53"/>
      <c r="G37" s="74"/>
      <c r="H37" s="53"/>
      <c r="I37" s="53"/>
      <c r="K37" s="53"/>
    </row>
    <row r="38" spans="1:11" x14ac:dyDescent="0.25">
      <c r="A38" t="s">
        <v>244</v>
      </c>
      <c r="B38" t="s">
        <v>234</v>
      </c>
      <c r="C38" s="74">
        <v>56737.599999999999</v>
      </c>
      <c r="E38" s="53"/>
      <c r="F38" s="53"/>
      <c r="G38" s="74"/>
      <c r="H38" s="53"/>
      <c r="I38" s="53"/>
      <c r="K38" s="53"/>
    </row>
    <row r="39" spans="1:11" x14ac:dyDescent="0.25">
      <c r="A39" t="s">
        <v>249</v>
      </c>
      <c r="B39" t="s">
        <v>235</v>
      </c>
      <c r="C39" s="74">
        <v>118156.38</v>
      </c>
      <c r="E39" s="53"/>
      <c r="G39" s="74"/>
      <c r="I39" s="53"/>
      <c r="K39" s="53"/>
    </row>
    <row r="40" spans="1:11" x14ac:dyDescent="0.25">
      <c r="B40" t="s">
        <v>235</v>
      </c>
      <c r="C40" s="74">
        <v>0</v>
      </c>
      <c r="D40" s="39">
        <f>C38+C39+C40</f>
        <v>174893.98</v>
      </c>
      <c r="E40" t="s">
        <v>243</v>
      </c>
      <c r="G40" s="74"/>
      <c r="H40" s="74"/>
      <c r="J40" s="53"/>
    </row>
    <row r="41" spans="1:11" x14ac:dyDescent="0.25">
      <c r="E41" s="53"/>
      <c r="H41" s="53"/>
      <c r="J41" s="53"/>
    </row>
    <row r="42" spans="1:11" x14ac:dyDescent="0.25">
      <c r="A42" t="s">
        <v>242</v>
      </c>
      <c r="B42" t="s">
        <v>234</v>
      </c>
      <c r="C42" s="74">
        <v>0</v>
      </c>
      <c r="E42" s="53" t="s">
        <v>245</v>
      </c>
      <c r="G42" s="53"/>
      <c r="H42" s="53"/>
      <c r="J42" s="53"/>
    </row>
    <row r="43" spans="1:11" x14ac:dyDescent="0.25">
      <c r="B43" t="s">
        <v>235</v>
      </c>
      <c r="C43" s="74">
        <v>0</v>
      </c>
      <c r="E43" s="53" t="s">
        <v>246</v>
      </c>
      <c r="G43" s="53"/>
      <c r="H43" s="53"/>
      <c r="I43" s="53"/>
    </row>
    <row r="44" spans="1:11" x14ac:dyDescent="0.25">
      <c r="E44" s="53"/>
      <c r="G44" s="53"/>
      <c r="H44" s="53"/>
    </row>
    <row r="45" spans="1:11" x14ac:dyDescent="0.25">
      <c r="A45" t="s">
        <v>242</v>
      </c>
      <c r="B45" t="s">
        <v>234</v>
      </c>
      <c r="C45" s="74">
        <v>17885.240000000002</v>
      </c>
      <c r="E45" s="53"/>
      <c r="F45" s="74"/>
      <c r="G45" s="53"/>
      <c r="H45" s="53"/>
    </row>
    <row r="46" spans="1:11" x14ac:dyDescent="0.25">
      <c r="B46" t="s">
        <v>235</v>
      </c>
      <c r="C46" s="74">
        <v>34466.230000000003</v>
      </c>
      <c r="E46" s="77" t="s">
        <v>247</v>
      </c>
      <c r="F46" s="78"/>
      <c r="G46" s="53"/>
      <c r="H46" s="53"/>
      <c r="I46" s="53"/>
      <c r="J46" s="53"/>
    </row>
    <row r="47" spans="1:11" x14ac:dyDescent="0.25">
      <c r="B47" t="s">
        <v>235</v>
      </c>
      <c r="C47" s="74">
        <v>8407.84</v>
      </c>
      <c r="D47" s="39">
        <f>C45+C46+C47</f>
        <v>60759.31</v>
      </c>
      <c r="E47" t="s">
        <v>243</v>
      </c>
      <c r="I47" s="53"/>
      <c r="J47" s="53"/>
    </row>
    <row r="48" spans="1:11" x14ac:dyDescent="0.25">
      <c r="E48" s="53"/>
    </row>
    <row r="49" spans="1:5" x14ac:dyDescent="0.25">
      <c r="A49" t="s">
        <v>242</v>
      </c>
      <c r="B49" t="s">
        <v>234</v>
      </c>
      <c r="C49" s="74">
        <v>0</v>
      </c>
      <c r="E49" s="53"/>
    </row>
    <row r="50" spans="1:5" x14ac:dyDescent="0.25">
      <c r="B50" t="s">
        <v>235</v>
      </c>
      <c r="C50" s="74">
        <v>0</v>
      </c>
      <c r="E50" s="53"/>
    </row>
    <row r="51" spans="1:5" x14ac:dyDescent="0.25">
      <c r="B51" t="s">
        <v>235</v>
      </c>
      <c r="C51" s="92">
        <v>0</v>
      </c>
      <c r="D51" t="s">
        <v>243</v>
      </c>
      <c r="E51" s="77" t="s">
        <v>248</v>
      </c>
    </row>
    <row r="52" spans="1:5" x14ac:dyDescent="0.25">
      <c r="E52" s="53"/>
    </row>
    <row r="53" spans="1:5" x14ac:dyDescent="0.25">
      <c r="C53" s="90">
        <f>SUM(C4:C51)</f>
        <v>9099142.3300000019</v>
      </c>
    </row>
    <row r="54" spans="1:5" x14ac:dyDescent="0.25">
      <c r="C54" s="91">
        <f>-(BG!D55+BG!D56+BG!D68+BG!D70)</f>
        <v>9099142.3299999982</v>
      </c>
      <c r="D54" t="s">
        <v>250</v>
      </c>
    </row>
    <row r="55" spans="1:5" x14ac:dyDescent="0.25">
      <c r="C55" s="84">
        <f>+C54-C53</f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BG</vt:lpstr>
      <vt:lpstr>ER</vt:lpstr>
      <vt:lpstr>ANEXO BG</vt:lpstr>
      <vt:lpstr>ANEXO ER</vt:lpstr>
      <vt:lpstr>DETALLE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btobar</dc:creator>
  <cp:lastModifiedBy>GabrielValladares</cp:lastModifiedBy>
  <dcterms:created xsi:type="dcterms:W3CDTF">2018-06-04T16:02:22Z</dcterms:created>
  <dcterms:modified xsi:type="dcterms:W3CDTF">2019-10-03T17:03:53Z</dcterms:modified>
</cp:coreProperties>
</file>