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5480" windowHeight="1110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31" i="2" l="1"/>
  <c r="I51" i="1" l="1"/>
  <c r="I46" i="1"/>
  <c r="I42" i="1"/>
  <c r="I38" i="1"/>
  <c r="I33" i="1"/>
  <c r="I21" i="1"/>
  <c r="I17" i="1"/>
  <c r="I25" i="1" s="1"/>
  <c r="I32" i="2"/>
  <c r="I25" i="2"/>
  <c r="I19" i="2"/>
  <c r="I27" i="2" s="1"/>
  <c r="I34" i="2" s="1"/>
  <c r="I38" i="2" s="1"/>
  <c r="I42" i="2" s="1"/>
  <c r="I47" i="1" l="1"/>
  <c r="I52" i="1" s="1"/>
  <c r="G33" i="1"/>
  <c r="G46" i="1" l="1"/>
  <c r="G51" i="1" l="1"/>
  <c r="G42" i="1" l="1"/>
  <c r="G38" i="1"/>
  <c r="G21" i="1"/>
  <c r="G17" i="1"/>
  <c r="G47" i="1" l="1"/>
  <c r="G52" i="1" s="1"/>
  <c r="G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<sst xmlns="http://schemas.openxmlformats.org/spreadsheetml/2006/main" count="100" uniqueCount="74">
  <si>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</si>
  <si>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</si>
  <si>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</si>
  <si>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</si>
  <si>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</si>
  <si>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</si>
  <si>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</si>
  <si>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</si>
  <si>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</si>
  <si>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</si>
  <si>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</si>
  <si>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</si>
  <si>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</si>
  <si>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</si>
  <si>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</si>
  <si>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</si>
  <si>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</si>
  <si>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</si>
  <si>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</si>
  <si>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</si>
  <si>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</si>
  <si>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</si>
  <si>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</si>
  <si>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</si>
  <si>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</si>
  <si>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</si>
  <si>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</si>
  <si>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</si>
  <si>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</si>
  <si>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</si>
  <si>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</si>
  <si>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</si>
  <si>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</si>
  <si>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</si>
  <si>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</si>
  <si>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</si>
  <si>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</si>
  <si>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</si>
  <si>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</si>
  <si>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</si>
  <si>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</si>
  <si>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</si>
  <si>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</si>
  <si>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</si>
  <si>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</si>
  <si>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</si>
  <si>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</si>
  <si>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</si>
  <si>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</si>
  <si>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</si>
  <si>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</si>
  <si>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</si>
  <si>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</si>
  <si>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</si>
  <si>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</si>
  <si>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</si>
  <si>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</si>
  <si>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</si>
  <si>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</si>
  <si>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</si>
  <si>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</si>
  <si>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</si>
  <si>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</si>
  <si>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</si>
  <si>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</si>
  <si>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</si>
  <si>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</si>
  <si>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</si>
  <si>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</si>
  <si>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</si>
  <si>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</si>
  <si>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</si>
  <si>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Al 30 de Septiembre  de 2019 y 2018</t>
  </si>
  <si>
    <t>Por los años terminados el 30 de Septiembre 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</si>
</sst>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8"/>
      <name val="Times New Roman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1" fillId="0" borderId="0"/>
    <xf numFmtId="0" fontId="23" fillId="0" borderId="0"/>
  </cellStyleXfs>
  <cellXfs count="132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66" fontId="3" fillId="0" borderId="0" xfId="14" applyNumberFormat="1" applyFont="1" applyBorder="1" applyProtection="1"/>
    <xf numFmtId="175" fontId="22" fillId="0" borderId="0" xfId="44" applyNumberFormat="1" applyFont="1" applyAlignment="1" applyProtection="1"/>
    <xf numFmtId="173" fontId="22" fillId="0" borderId="0" xfId="43" applyNumberFormat="1" applyFont="1" applyBorder="1" applyAlignment="1" applyProtection="1">
      <alignment horizontal="right"/>
    </xf>
    <xf numFmtId="175" fontId="22" fillId="0" borderId="0" xfId="43" applyNumberFormat="1" applyFont="1" applyBorder="1" applyAlignment="1" applyProtection="1">
      <alignment horizontal="right"/>
    </xf>
    <xf numFmtId="175" fontId="22" fillId="0" borderId="3" xfId="43" applyNumberFormat="1" applyFont="1" applyBorder="1" applyAlignment="1" applyProtection="1">
      <alignment horizontal="right"/>
    </xf>
    <xf numFmtId="166" fontId="22" fillId="0" borderId="0" xfId="43" applyNumberFormat="1" applyFont="1" applyBorder="1" applyAlignment="1" applyProtection="1">
      <alignment horizontal="right"/>
    </xf>
    <xf numFmtId="166" fontId="22" fillId="0" borderId="3" xfId="43" applyNumberFormat="1" applyFont="1" applyBorder="1" applyAlignment="1" applyProtection="1">
      <alignment horizontal="right"/>
    </xf>
    <xf numFmtId="166" fontId="22" fillId="0" borderId="0" xfId="43" applyNumberFormat="1" applyFont="1" applyBorder="1" applyAlignment="1" applyProtection="1"/>
    <xf numFmtId="166" fontId="22" fillId="0" borderId="0" xfId="42" applyNumberFormat="1" applyFont="1" applyProtection="1"/>
    <xf numFmtId="166" fontId="22" fillId="0" borderId="3" xfId="42" applyNumberFormat="1" applyFont="1" applyBorder="1" applyAlignment="1" applyProtection="1"/>
    <xf numFmtId="174" fontId="22" fillId="0" borderId="0" xfId="42" applyNumberFormat="1" applyFont="1" applyAlignment="1" applyProtection="1"/>
    <xf numFmtId="175" fontId="22" fillId="0" borderId="0" xfId="42" applyNumberFormat="1" applyFont="1" applyAlignment="1" applyProtection="1"/>
    <xf numFmtId="175" fontId="22" fillId="0" borderId="3" xfId="42" applyNumberFormat="1" applyFont="1" applyBorder="1" applyAlignment="1" applyProtection="1"/>
    <xf numFmtId="173" fontId="22" fillId="0" borderId="0" xfId="45" applyNumberFormat="1" applyFont="1" applyBorder="1" applyAlignment="1" applyProtection="1">
      <alignment horizontal="right"/>
    </xf>
    <xf numFmtId="175" fontId="22" fillId="0" borderId="0" xfId="45" applyNumberFormat="1" applyFont="1" applyBorder="1" applyAlignment="1" applyProtection="1">
      <alignment horizontal="right"/>
    </xf>
    <xf numFmtId="175" fontId="22" fillId="0" borderId="3" xfId="45" applyNumberFormat="1" applyFont="1" applyBorder="1" applyAlignment="1" applyProtection="1">
      <alignment horizontal="right"/>
    </xf>
    <xf numFmtId="166" fontId="22" fillId="0" borderId="0" xfId="45" applyNumberFormat="1" applyFont="1" applyBorder="1" applyAlignment="1" applyProtection="1">
      <alignment horizontal="right"/>
    </xf>
    <xf numFmtId="166" fontId="22" fillId="0" borderId="3" xfId="45" applyNumberFormat="1" applyFont="1" applyBorder="1" applyAlignment="1" applyProtection="1">
      <alignment horizontal="right"/>
    </xf>
    <xf numFmtId="166" fontId="22" fillId="0" borderId="0" xfId="45" applyNumberFormat="1" applyFont="1" applyBorder="1" applyAlignment="1" applyProtection="1"/>
    <xf numFmtId="166" fontId="22" fillId="0" borderId="3" xfId="45" applyNumberFormat="1" applyFont="1" applyBorder="1" applyProtection="1"/>
    <xf numFmtId="175" fontId="22" fillId="0" borderId="3" xfId="45" applyNumberFormat="1" applyFont="1" applyBorder="1" applyAlignment="1" applyProtection="1">
      <alignment horizontal="right"/>
    </xf>
    <xf numFmtId="166" fontId="22" fillId="0" borderId="0" xfId="44" applyNumberFormat="1" applyFont="1" applyProtection="1"/>
    <xf numFmtId="166" fontId="22" fillId="0" borderId="3" xfId="44" applyNumberFormat="1" applyFont="1" applyBorder="1" applyAlignment="1" applyProtection="1"/>
    <xf numFmtId="166" fontId="22" fillId="0" borderId="3" xfId="44" applyNumberFormat="1" applyFont="1" applyBorder="1" applyAlignment="1" applyProtection="1"/>
    <xf numFmtId="174" fontId="22" fillId="0" borderId="0" xfId="44" applyNumberFormat="1" applyFont="1" applyAlignment="1" applyProtection="1"/>
    <xf numFmtId="175" fontId="22" fillId="0" borderId="0" xfId="44" applyNumberFormat="1" applyFont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3" xfId="44" applyNumberFormat="1" applyFont="1" applyBorder="1" applyAlignment="1" applyProtection="1"/>
  </cellXfs>
  <cellStyles count="46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0" xfId="45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" xfId="44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zoomScale="90" zoomScaleNormal="90" workbookViewId="0">
      <selection activeCell="L25" sqref="L24:L25"/>
    </sheetView>
  </sheetViews>
  <sheetFormatPr baseColWidth="10" defaultColWidth="11.42578125" defaultRowHeight="15"/>
  <cols>
    <col min="1" max="1" width="53.85546875" style="65" customWidth="1"/>
    <col min="2" max="2" width="4.85546875" style="65" customWidth="1"/>
    <col min="3" max="3" width="3.28515625" style="65" customWidth="1"/>
    <col min="4" max="4" width="3" style="65" customWidth="1"/>
    <col min="5" max="5" width="14.7109375" style="65" customWidth="1"/>
    <col min="6" max="6" width="1.5703125" style="65" customWidth="1"/>
    <col min="7" max="7" width="11.42578125" style="65" customWidth="1"/>
    <col min="8" max="8" width="2.140625" style="65" customWidth="1"/>
    <col min="9" max="13" width="11.42578125" style="65"/>
    <col min="14" max="14" width="20.42578125" style="65" customWidth="1"/>
    <col min="15" max="16384" width="11.425781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64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20">
        <v>3741.2124800000001</v>
      </c>
      <c r="H11" s="89"/>
      <c r="I11" s="107">
        <v>3549.6126399999998</v>
      </c>
    </row>
    <row r="12" spans="1:18">
      <c r="A12" s="15" t="s">
        <v>2</v>
      </c>
      <c r="B12" s="15"/>
      <c r="C12" s="15"/>
      <c r="D12" s="15"/>
      <c r="E12" s="49"/>
      <c r="F12" s="12"/>
      <c r="G12" s="120">
        <v>0.46343000000000001</v>
      </c>
      <c r="H12" s="89"/>
      <c r="I12" s="107">
        <v>0.63415999999999995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20">
        <v>30601.477370000001</v>
      </c>
      <c r="H13" s="89"/>
      <c r="I13" s="107">
        <v>29024.5425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20">
        <v>3343.7986299999998</v>
      </c>
      <c r="H14" s="89"/>
      <c r="I14" s="107">
        <v>2273.72498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20">
        <v>25564.504779999999</v>
      </c>
      <c r="H15" s="89"/>
      <c r="I15" s="107">
        <v>20180.54826</v>
      </c>
    </row>
    <row r="16" spans="1:18">
      <c r="A16" s="15" t="s">
        <v>56</v>
      </c>
      <c r="B16" s="15"/>
      <c r="C16" s="15"/>
      <c r="D16" s="15"/>
      <c r="E16" s="49"/>
      <c r="F16" s="12"/>
      <c r="G16" s="120">
        <v>4985.8011200000001</v>
      </c>
      <c r="H16" s="89"/>
      <c r="I16" s="107">
        <v>4519.3099599999996</v>
      </c>
    </row>
    <row r="17" spans="1:13">
      <c r="A17" s="16"/>
      <c r="B17" s="16"/>
      <c r="C17" s="16"/>
      <c r="D17" s="16"/>
      <c r="E17" s="49"/>
      <c r="F17" s="17"/>
      <c r="G17" s="18">
        <f>SUM(G11:G16)</f>
        <v>68237.257809999996</v>
      </c>
      <c r="H17" s="18"/>
      <c r="I17" s="18">
        <f>SUM(I11:I16)</f>
        <v>59548.372499999998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70</v>
      </c>
      <c r="B20" s="20"/>
      <c r="C20" s="20"/>
      <c r="D20" s="20"/>
      <c r="E20" s="49"/>
      <c r="F20" s="19"/>
      <c r="G20" s="121">
        <v>5361.0767299999998</v>
      </c>
      <c r="H20" s="90"/>
      <c r="I20" s="108">
        <v>5040.4972399999997</v>
      </c>
    </row>
    <row r="21" spans="1:13">
      <c r="A21" s="15"/>
      <c r="B21" s="15"/>
      <c r="C21" s="15"/>
      <c r="D21" s="15"/>
      <c r="E21" s="49"/>
      <c r="F21" s="19"/>
      <c r="G21" s="21">
        <f>SUM(G19:G20)</f>
        <v>5361.0767299999998</v>
      </c>
      <c r="H21" s="21"/>
      <c r="I21" s="21">
        <f>SUM(I19:I20)</f>
        <v>5040.4972399999997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22">
        <v>4358.1634100000001</v>
      </c>
      <c r="H24" s="91"/>
      <c r="I24" s="108">
        <v>4190.5706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77956.49794999999</v>
      </c>
      <c r="H25" s="22"/>
      <c r="I25" s="22">
        <f>I17+I21+I24</f>
        <v>68779.440340000001</v>
      </c>
      <c r="M25" s="65" t="s">
        <v>0</v>
      </c>
    </row>
    <row r="26" spans="1:13" ht="15.75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23">
        <v>1624.0136600000001</v>
      </c>
      <c r="H29" s="92"/>
      <c r="I29" s="109">
        <v>1418.58718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24">
        <v>543.39040999999997</v>
      </c>
      <c r="H30" s="93"/>
      <c r="I30" s="110">
        <v>198.24509</v>
      </c>
    </row>
    <row r="31" spans="1:13">
      <c r="A31" s="15" t="s">
        <v>58</v>
      </c>
      <c r="B31" s="15"/>
      <c r="C31" s="15"/>
      <c r="D31" s="15"/>
      <c r="E31" s="51"/>
      <c r="F31" s="58"/>
      <c r="G31" s="124">
        <v>11481.165069999999</v>
      </c>
      <c r="H31" s="93"/>
      <c r="I31" s="110">
        <v>6263.0610999999999</v>
      </c>
    </row>
    <row r="32" spans="1:13">
      <c r="A32" s="15" t="s">
        <v>6</v>
      </c>
      <c r="B32" s="15"/>
      <c r="C32" s="15"/>
      <c r="D32" s="15"/>
      <c r="E32" s="51"/>
      <c r="F32" s="58"/>
      <c r="G32" s="124">
        <v>3238.7947199999999</v>
      </c>
      <c r="H32" s="93"/>
      <c r="I32" s="111">
        <v>3018.4650000000001</v>
      </c>
    </row>
    <row r="33" spans="1:14">
      <c r="A33" s="15"/>
      <c r="B33" s="15"/>
      <c r="C33" s="15"/>
      <c r="D33" s="15"/>
      <c r="E33" s="51"/>
      <c r="F33" s="58"/>
      <c r="G33" s="98">
        <f>SUM(G29:G32)</f>
        <v>16887.363859999998</v>
      </c>
      <c r="H33" s="25"/>
      <c r="I33" s="98">
        <f>SUM(I29:I32)</f>
        <v>10898.35837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25">
        <v>4236.3416100000004</v>
      </c>
      <c r="H35" s="94"/>
      <c r="I35" s="110">
        <v>3664.4</v>
      </c>
    </row>
    <row r="36" spans="1:14">
      <c r="A36" s="15" t="s">
        <v>8</v>
      </c>
      <c r="B36" s="15"/>
      <c r="C36" s="15"/>
      <c r="D36" s="15"/>
      <c r="E36" s="51"/>
      <c r="F36" s="58"/>
      <c r="G36" s="125">
        <v>259.99511000000001</v>
      </c>
      <c r="H36" s="94"/>
      <c r="I36" s="110">
        <v>330.88238000000001</v>
      </c>
    </row>
    <row r="37" spans="1:14">
      <c r="A37" s="15" t="s">
        <v>9</v>
      </c>
      <c r="B37" s="15"/>
      <c r="C37" s="15"/>
      <c r="D37" s="15"/>
      <c r="E37" s="51"/>
      <c r="F37" s="58"/>
      <c r="G37" s="126">
        <v>4214.3351499999999</v>
      </c>
      <c r="H37" s="95"/>
      <c r="I37" s="111">
        <v>1707.01702</v>
      </c>
    </row>
    <row r="38" spans="1:14">
      <c r="A38" s="15"/>
      <c r="B38" s="15"/>
      <c r="C38" s="15"/>
      <c r="D38" s="15"/>
      <c r="E38" s="51"/>
      <c r="F38" s="58"/>
      <c r="G38" s="25">
        <f>SUM(G35:G37)</f>
        <v>8710.6718700000001</v>
      </c>
      <c r="H38" s="25"/>
      <c r="I38" s="25">
        <f>SUM(I35:I37)</f>
        <v>5702.2993999999999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27">
        <v>1392.13453</v>
      </c>
      <c r="H40" s="96"/>
      <c r="I40" s="110">
        <v>1559.1833999999999</v>
      </c>
    </row>
    <row r="41" spans="1:14">
      <c r="A41" s="15" t="s">
        <v>11</v>
      </c>
      <c r="B41" s="15"/>
      <c r="C41" s="15"/>
      <c r="D41" s="15"/>
      <c r="E41" s="51"/>
      <c r="F41" s="58"/>
      <c r="G41" s="128">
        <v>14756.874830000001</v>
      </c>
      <c r="H41" s="97"/>
      <c r="I41" s="111">
        <v>14924.87154</v>
      </c>
    </row>
    <row r="42" spans="1:14">
      <c r="A42" s="15"/>
      <c r="B42" s="15"/>
      <c r="C42" s="15"/>
      <c r="D42" s="15"/>
      <c r="E42" s="51"/>
      <c r="F42" s="58"/>
      <c r="G42" s="25">
        <f>SUM(G40:G41)</f>
        <v>16149.00936</v>
      </c>
      <c r="H42" s="25"/>
      <c r="I42" s="25">
        <f>SUM(I40:I41)</f>
        <v>16484.054940000002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29">
        <v>2787.2</v>
      </c>
      <c r="H44" s="80"/>
      <c r="I44" s="110">
        <v>3553.7</v>
      </c>
    </row>
    <row r="45" spans="1:14">
      <c r="A45" s="15" t="s">
        <v>13</v>
      </c>
      <c r="B45" s="15"/>
      <c r="C45" s="15"/>
      <c r="D45" s="15"/>
      <c r="E45" s="51"/>
      <c r="F45" s="58"/>
      <c r="G45" s="130">
        <v>1530.8</v>
      </c>
      <c r="H45" s="81"/>
      <c r="I45" s="111">
        <v>1645.4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4318</v>
      </c>
      <c r="H46" s="25"/>
      <c r="I46" s="28">
        <f>SUM(I44:I45)</f>
        <v>5199.1000000000004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46065.04509</v>
      </c>
      <c r="H47" s="25"/>
      <c r="I47" s="26">
        <f>I33+I38+I42+I46</f>
        <v>38283.812709999998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00">
        <v>13000</v>
      </c>
      <c r="H49" s="82"/>
      <c r="I49" s="110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31">
        <v>18891.445650000001</v>
      </c>
      <c r="H50" s="96"/>
      <c r="I50" s="111">
        <v>17495.594860000001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31891.445650000001</v>
      </c>
      <c r="H51" s="25"/>
      <c r="I51" s="25">
        <f>SUM(I49:I50)</f>
        <v>30495.594860000001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77956.490740000008</v>
      </c>
      <c r="H52" s="25"/>
      <c r="I52" s="22">
        <f>I47+I51</f>
        <v>68779.407569999996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65</v>
      </c>
      <c r="B54" s="65" t="s">
        <v>66</v>
      </c>
      <c r="E54" s="39"/>
      <c r="G54" s="48" t="s">
        <v>68</v>
      </c>
      <c r="H54" s="66"/>
      <c r="I54" s="48"/>
    </row>
    <row r="55" spans="1:9" ht="15" customHeight="1">
      <c r="A55" s="68" t="s">
        <v>60</v>
      </c>
      <c r="B55" s="68" t="s">
        <v>67</v>
      </c>
      <c r="C55" s="57"/>
      <c r="D55" s="57"/>
      <c r="E55" s="46"/>
      <c r="F55" s="57"/>
      <c r="G55" s="59" t="s">
        <v>69</v>
      </c>
      <c r="H55" s="58"/>
      <c r="I55" s="59"/>
    </row>
    <row r="56" spans="1:9" ht="15.75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-7.2099999815691262E-3</v>
      </c>
      <c r="I61" s="66">
        <f>+I52-I25</f>
        <v>-3.2770000005257316E-2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opLeftCell="A17" zoomScaleNormal="100" workbookViewId="0">
      <selection activeCell="I53" sqref="I53"/>
    </sheetView>
  </sheetViews>
  <sheetFormatPr baseColWidth="10" defaultColWidth="11.42578125" defaultRowHeight="15"/>
  <cols>
    <col min="1" max="1" width="40.28515625" style="65" customWidth="1"/>
    <col min="2" max="3" width="9.140625" style="65"/>
    <col min="4" max="4" width="4.42578125" style="65" customWidth="1"/>
    <col min="5" max="5" width="6.42578125" style="39" customWidth="1"/>
    <col min="6" max="6" width="1.5703125" style="65" customWidth="1"/>
    <col min="7" max="7" width="15.140625" style="66" customWidth="1"/>
    <col min="8" max="8" width="3.42578125" style="66" customWidth="1"/>
    <col min="9" max="9" width="11.5703125" style="66" customWidth="1"/>
    <col min="10" max="10" width="11.42578125" style="64"/>
    <col min="11" max="16384" width="11.425781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5.75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64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12">
        <v>63561.203520000003</v>
      </c>
      <c r="H14" s="83"/>
      <c r="I14" s="101">
        <v>60163.243820000003</v>
      </c>
    </row>
    <row r="15" spans="1:10">
      <c r="A15" s="35" t="s">
        <v>36</v>
      </c>
      <c r="D15" s="53"/>
      <c r="E15" s="54"/>
      <c r="G15" s="113">
        <v>16610.914959999998</v>
      </c>
      <c r="H15" s="84"/>
      <c r="I15" s="102">
        <v>17045.580760000001</v>
      </c>
    </row>
    <row r="16" spans="1:10" ht="16.5" customHeight="1">
      <c r="A16" s="36" t="s">
        <v>61</v>
      </c>
      <c r="D16" s="53"/>
      <c r="E16" s="54"/>
      <c r="G16" s="113">
        <v>9309.2645799999991</v>
      </c>
      <c r="H16" s="84"/>
      <c r="I16" s="102">
        <v>10497.10505</v>
      </c>
    </row>
    <row r="17" spans="1:9">
      <c r="A17" s="35" t="s">
        <v>37</v>
      </c>
      <c r="D17" s="53"/>
      <c r="E17" s="54"/>
      <c r="G17" s="113">
        <v>4554.7163499999997</v>
      </c>
      <c r="H17" s="84"/>
      <c r="I17" s="102">
        <v>4641.3722100000005</v>
      </c>
    </row>
    <row r="18" spans="1:9">
      <c r="A18" s="35" t="s">
        <v>38</v>
      </c>
      <c r="D18" s="53"/>
      <c r="E18" s="54"/>
      <c r="G18" s="114">
        <v>2234.4063999999998</v>
      </c>
      <c r="H18" s="85"/>
      <c r="I18" s="103">
        <v>1920.48731</v>
      </c>
    </row>
    <row r="19" spans="1:9">
      <c r="A19" s="32"/>
      <c r="D19" s="53"/>
      <c r="E19" s="54"/>
      <c r="G19" s="69">
        <f>SUM(G14:G18)</f>
        <v>96270.505810000002</v>
      </c>
      <c r="H19" s="69"/>
      <c r="I19" s="69">
        <f>SUM(I14:I18)</f>
        <v>94267.789149999997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115">
        <v>30485.730299999999</v>
      </c>
      <c r="H21" s="86"/>
      <c r="I21" s="104">
        <v>30514.329300000001</v>
      </c>
    </row>
    <row r="22" spans="1:9">
      <c r="A22" s="35" t="s">
        <v>40</v>
      </c>
      <c r="D22" s="53"/>
      <c r="E22" s="54"/>
      <c r="G22" s="115">
        <v>32737.74496</v>
      </c>
      <c r="H22" s="86"/>
      <c r="I22" s="104">
        <v>31574.911349999998</v>
      </c>
    </row>
    <row r="23" spans="1:9">
      <c r="A23" s="35" t="s">
        <v>41</v>
      </c>
      <c r="D23" s="53"/>
      <c r="E23" s="54"/>
      <c r="G23" s="115">
        <v>16305.444</v>
      </c>
      <c r="H23" s="86"/>
      <c r="I23" s="104">
        <v>16251.16605</v>
      </c>
    </row>
    <row r="24" spans="1:9">
      <c r="A24" s="35" t="s">
        <v>54</v>
      </c>
      <c r="D24" s="53"/>
      <c r="E24" s="54"/>
      <c r="G24" s="116">
        <v>10118.99648</v>
      </c>
      <c r="H24" s="86"/>
      <c r="I24" s="105">
        <v>9133.5496299999995</v>
      </c>
    </row>
    <row r="25" spans="1:9" ht="21" customHeight="1">
      <c r="A25" s="33"/>
      <c r="D25" s="53"/>
      <c r="E25" s="54"/>
      <c r="G25" s="71">
        <f>SUM(G21:G24)</f>
        <v>89647.915739999997</v>
      </c>
      <c r="H25" s="72"/>
      <c r="I25" s="71">
        <f>SUM(I21:I24)</f>
        <v>87473.956329999986</v>
      </c>
    </row>
    <row r="26" spans="1:9" ht="13.5" customHeight="1">
      <c r="A26" s="33" t="s">
        <v>62</v>
      </c>
      <c r="D26" s="53"/>
      <c r="E26" s="54"/>
      <c r="G26" s="87">
        <v>4</v>
      </c>
      <c r="H26" s="86"/>
      <c r="I26" s="105">
        <v>25.653099999999998</v>
      </c>
    </row>
    <row r="27" spans="1:9" ht="21" customHeight="1">
      <c r="A27" s="31" t="s">
        <v>42</v>
      </c>
      <c r="D27" s="53"/>
      <c r="E27" s="54"/>
      <c r="G27" s="73">
        <f>+G19-G25-G26</f>
        <v>6618.5900700000057</v>
      </c>
      <c r="H27" s="69"/>
      <c r="I27" s="73">
        <f>+I19-I25-I26</f>
        <v>6768.1797200000101</v>
      </c>
    </row>
    <row r="28" spans="1:9">
      <c r="A28" s="31"/>
      <c r="D28" s="53"/>
      <c r="E28" s="54"/>
      <c r="G28" s="74"/>
      <c r="H28" s="77"/>
      <c r="I28" s="74"/>
    </row>
    <row r="29" spans="1:9">
      <c r="A29" s="33" t="s">
        <v>53</v>
      </c>
      <c r="D29" s="53"/>
      <c r="E29" s="54"/>
      <c r="G29" s="74"/>
      <c r="H29" s="77"/>
      <c r="I29" s="74"/>
    </row>
    <row r="30" spans="1:9">
      <c r="A30" s="35" t="s">
        <v>43</v>
      </c>
      <c r="D30" s="53"/>
      <c r="E30" s="54"/>
      <c r="G30" s="117">
        <v>253.90998999999999</v>
      </c>
      <c r="H30" s="88"/>
      <c r="I30" s="106">
        <v>228.47551999999999</v>
      </c>
    </row>
    <row r="31" spans="1:9">
      <c r="A31" s="35" t="s">
        <v>46</v>
      </c>
      <c r="D31" s="53"/>
      <c r="E31" s="54"/>
      <c r="G31" s="118">
        <f>4589.02423-486.1-69.8</f>
        <v>4033.1242299999994</v>
      </c>
      <c r="H31" s="99"/>
      <c r="I31" s="75">
        <v>3797.3215800000003</v>
      </c>
    </row>
    <row r="32" spans="1:9" ht="18.75" customHeight="1">
      <c r="A32" s="34"/>
      <c r="D32" s="53"/>
      <c r="E32" s="54"/>
      <c r="G32" s="76">
        <f>SUM(G30:G31)</f>
        <v>4287.0342199999996</v>
      </c>
      <c r="H32" s="77"/>
      <c r="I32" s="76">
        <f>SUM(I30:I31)</f>
        <v>4025.7971000000002</v>
      </c>
    </row>
    <row r="33" spans="1:10">
      <c r="A33" s="34"/>
      <c r="D33" s="53"/>
      <c r="E33" s="54"/>
      <c r="G33" s="77"/>
      <c r="H33" s="77"/>
      <c r="I33" s="77"/>
    </row>
    <row r="34" spans="1:10">
      <c r="A34" s="31" t="s">
        <v>45</v>
      </c>
      <c r="D34" s="53"/>
      <c r="E34" s="54"/>
      <c r="G34" s="74">
        <f>+G27-G32</f>
        <v>2331.5558500000061</v>
      </c>
      <c r="H34" s="77"/>
      <c r="I34" s="74">
        <f>+I27-I32</f>
        <v>2742.3826200000099</v>
      </c>
    </row>
    <row r="35" spans="1:10">
      <c r="A35" s="31"/>
      <c r="D35" s="53"/>
      <c r="E35" s="54"/>
      <c r="G35" s="74"/>
      <c r="H35" s="77"/>
      <c r="I35" s="74"/>
    </row>
    <row r="36" spans="1:10">
      <c r="A36" s="33" t="s">
        <v>44</v>
      </c>
      <c r="D36" s="53"/>
      <c r="E36" s="54"/>
      <c r="G36" s="119">
        <v>752.04094999999995</v>
      </c>
      <c r="H36" s="85"/>
      <c r="I36" s="103">
        <v>237.20294999999999</v>
      </c>
    </row>
    <row r="37" spans="1:10" ht="10.5" customHeight="1">
      <c r="A37" s="31"/>
      <c r="D37" s="53"/>
      <c r="E37" s="54"/>
      <c r="G37" s="74"/>
      <c r="H37" s="77"/>
      <c r="I37" s="74"/>
    </row>
    <row r="38" spans="1:10">
      <c r="A38" s="31" t="s">
        <v>55</v>
      </c>
      <c r="D38" s="53"/>
      <c r="E38" s="54"/>
      <c r="G38" s="69">
        <f>SUM(G34:G36)</f>
        <v>3083.5968000000062</v>
      </c>
      <c r="H38" s="69"/>
      <c r="I38" s="69">
        <f>SUM(I34:I36)</f>
        <v>2979.5855700000097</v>
      </c>
    </row>
    <row r="39" spans="1:10">
      <c r="A39" s="31"/>
      <c r="D39" s="53"/>
      <c r="E39" s="54"/>
      <c r="G39" s="74"/>
      <c r="H39" s="77"/>
      <c r="I39" s="74"/>
    </row>
    <row r="40" spans="1:10">
      <c r="A40" s="33" t="s">
        <v>47</v>
      </c>
      <c r="D40" s="53"/>
      <c r="E40" s="54"/>
      <c r="G40" s="77">
        <v>-486.1</v>
      </c>
      <c r="H40" s="77"/>
      <c r="I40" s="77">
        <v>-745.6</v>
      </c>
    </row>
    <row r="41" spans="1:10">
      <c r="A41" s="33" t="s">
        <v>63</v>
      </c>
      <c r="D41" s="53"/>
      <c r="E41" s="54"/>
      <c r="G41" s="77">
        <v>-69.8</v>
      </c>
      <c r="H41" s="77"/>
      <c r="I41" s="77">
        <v>-91.8</v>
      </c>
    </row>
    <row r="42" spans="1:10" ht="24.75" customHeight="1" thickBot="1">
      <c r="A42" s="31" t="s">
        <v>49</v>
      </c>
      <c r="D42" s="53"/>
      <c r="E42" s="54"/>
      <c r="G42" s="78">
        <f>SUM(G38:G41)</f>
        <v>2527.6968000000061</v>
      </c>
      <c r="H42" s="77"/>
      <c r="I42" s="78">
        <f>SUM(I38:I41)</f>
        <v>2142.1855700000096</v>
      </c>
    </row>
    <row r="43" spans="1:10" ht="15.75" thickTop="1"/>
    <row r="44" spans="1:10">
      <c r="G44" s="48"/>
      <c r="I44" s="48"/>
    </row>
    <row r="45" spans="1:10">
      <c r="G45" s="48"/>
      <c r="I45" s="48"/>
    </row>
    <row r="46" spans="1:10">
      <c r="A46" s="65" t="s">
        <v>65</v>
      </c>
      <c r="B46" s="65" t="s">
        <v>66</v>
      </c>
      <c r="G46" s="48" t="s">
        <v>68</v>
      </c>
      <c r="I46" s="48"/>
    </row>
    <row r="47" spans="1:10" ht="15" customHeight="1">
      <c r="A47" s="68" t="s">
        <v>60</v>
      </c>
      <c r="B47" s="68" t="s">
        <v>67</v>
      </c>
      <c r="C47" s="57"/>
      <c r="D47" s="57"/>
      <c r="E47" s="46"/>
      <c r="F47" s="57"/>
      <c r="G47" s="59" t="s">
        <v>69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5.75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2019-10-07T16:35:50Z</cp:lastPrinted>
  <dcterms:created xsi:type="dcterms:W3CDTF">2011-01-17T20:49:33Z</dcterms:created>
  <dcterms:modified xsi:type="dcterms:W3CDTF">2019-10-07T16:36:28Z</dcterms:modified>
</cp:coreProperties>
</file>