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10" i="1"/>
  <c r="D28" i="1" s="1"/>
  <c r="D48" i="1"/>
  <c r="D31" i="1"/>
  <c r="D42" i="1" s="1"/>
  <c r="D49" i="1" s="1"/>
  <c r="D16" i="2"/>
  <c r="D21" i="2" s="1"/>
  <c r="D29" i="2" s="1"/>
  <c r="D30" i="2" l="1"/>
  <c r="D32" i="2" s="1"/>
</calcChain>
</file>

<file path=xl/sharedStrings.xml><?xml version="1.0" encoding="utf-8"?>
<sst xmlns="http://schemas.openxmlformats.org/spreadsheetml/2006/main" count="134" uniqueCount="125">
  <si>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</si>
  <si>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</si>
  <si>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</si>
  <si>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</si>
  <si>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</si>
  <si>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</si>
  <si>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</si>
  <si>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</si>
  <si>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</si>
  <si>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</si>
  <si>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</si>
  <si>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</si>
  <si>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</si>
  <si>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</si>
  <si>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</si>
  <si>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</si>
  <si>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</si>
  <si>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</si>
  <si>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</si>
  <si>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</si>
  <si>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</si>
  <si>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</si>
  <si>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</si>
  <si>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</si>
  <si>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</si>
  <si>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</si>
  <si>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</si>
  <si>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</si>
  <si>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</si>
  <si>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</si>
  <si>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</si>
  <si>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</si>
  <si>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</si>
  <si>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</si>
  <si>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</si>
  <si>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</si>
  <si>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</si>
  <si>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</si>
  <si>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</si>
  <si>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</si>
  <si>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</si>
  <si>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</si>
  <si>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</si>
  <si>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</si>
  <si>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</si>
  <si>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</si>
  <si>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</si>
  <si>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</si>
  <si>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</si>
  <si>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</si>
  <si>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</si>
  <si>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</si>
  <si>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</si>
  <si>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</si>
  <si>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</si>
  <si>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</si>
  <si>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</si>
  <si>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</si>
  <si>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</si>
  <si>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</si>
  <si>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</si>
  <si>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</si>
  <si>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</si>
  <si>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</si>
  <si>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</si>
  <si>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</si>
  <si>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</si>
  <si>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</si>
  <si>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</si>
  <si>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</si>
  <si>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</si>
  <si>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</si>
  <si>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</si>
  <si>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</si>
  <si>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</si>
  <si>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</si>
  <si>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</si>
  <si>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</si>
  <si>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</si>
  <si>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</si>
  <si>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</si>
  <si>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</si>
  <si>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</si>
  <si>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</si>
  <si>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</si>
  <si>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</si>
  <si>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</si>
  <si>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</si>
  <si>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</si>
  <si>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</si>
  <si>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</si>
  <si>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</si>
  <si>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</si>
  <si>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</si>
  <si>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</si>
  <si>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</si>
  <si>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</si>
  <si>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</si>
  <si>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</si>
  <si>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</si>
  <si>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</si>
  <si>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</si>
  <si>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</si>
  <si>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</si>
  <si>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</si>
  <si>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</si>
  <si>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</si>
  <si>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</si>
  <si>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</si>
  <si>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</si>
  <si>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</si>
  <si>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</si>
  <si>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</si>
  <si>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</si>
  <si>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</si>
  <si>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</si>
  <si>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</si>
  <si>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</si>
  <si>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</si>
  <si>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</si>
  <si>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</si>
  <si>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</si>
  <si>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</si>
  <si>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Balance de Situación al 31 de agosto  de 2019</t>
  </si>
  <si>
    <t>Estado de resultados del 01 de enero al 31 de agosto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</si>
</sst>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1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3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="60" zoomScaleNormal="100" workbookViewId="0">
      <selection activeCell="D49" sqref="D49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123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110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8654347.7100000009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484473.21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25341.040000000001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5755737.4400000004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961609.03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26507.759999999998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1397875.99</v>
      </c>
      <c r="E16" s="12"/>
    </row>
    <row r="17" spans="1:5" x14ac:dyDescent="0.2">
      <c r="A17" s="11" t="s">
        <v>20</v>
      </c>
      <c r="B17" s="9" t="s">
        <v>111</v>
      </c>
      <c r="C17" s="12"/>
      <c r="D17" s="12">
        <v>2803.24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1620324.51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116834.79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888611.16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89257.63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18697.05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65723.259999999995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418769.94</v>
      </c>
      <c r="E27" s="12"/>
    </row>
    <row r="28" spans="1:5" ht="16.5" customHeight="1" thickBot="1" x14ac:dyDescent="0.25">
      <c r="A28" s="11"/>
      <c r="B28" s="16" t="s">
        <v>94</v>
      </c>
      <c r="C28" s="17" t="s">
        <v>116</v>
      </c>
      <c r="D28" s="18">
        <f>D10+D18</f>
        <v>10274672.220000001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4754410.55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4558060.5199999996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51717.45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0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8989.9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19506.22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51572.6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64563.86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1328357.6200000001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1281625.1000000001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46732.52</v>
      </c>
      <c r="E41" s="12"/>
    </row>
    <row r="42" spans="1:5" ht="16.5" customHeight="1" x14ac:dyDescent="0.2">
      <c r="A42" s="11"/>
      <c r="B42" s="20" t="s">
        <v>114</v>
      </c>
      <c r="C42" s="21"/>
      <c r="D42" s="22">
        <f>D31+D39</f>
        <v>6082768.1699999999</v>
      </c>
      <c r="E42" s="12"/>
    </row>
    <row r="43" spans="1:5" x14ac:dyDescent="0.2">
      <c r="A43" s="19" t="s">
        <v>112</v>
      </c>
      <c r="B43" s="14" t="s">
        <v>113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1462302.8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727201.25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4191904.05</v>
      </c>
      <c r="E48" s="12"/>
    </row>
    <row r="49" spans="1:5" ht="16.5" customHeight="1" thickBot="1" x14ac:dyDescent="0.25">
      <c r="A49" s="11"/>
      <c r="B49" s="20" t="s">
        <v>96</v>
      </c>
      <c r="C49" s="21" t="s">
        <v>116</v>
      </c>
      <c r="D49" s="23">
        <f>D42+D48</f>
        <v>10274672.219999999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120</v>
      </c>
      <c r="D53" s="12"/>
      <c r="E53" s="12"/>
    </row>
    <row r="54" spans="1:5" x14ac:dyDescent="0.2">
      <c r="A54" s="8" t="s">
        <v>109</v>
      </c>
      <c r="C54" s="8" t="s">
        <v>121</v>
      </c>
      <c r="D54" s="12"/>
      <c r="E54" s="12"/>
    </row>
    <row r="55" spans="1:5" x14ac:dyDescent="0.2">
      <c r="C55" s="8" t="s">
        <v>122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" bottom="1" header="0" footer="0"/>
  <pageSetup scale="9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zoomScale="60" zoomScaleNormal="100" workbookViewId="0">
      <selection activeCell="D32" sqref="D32"/>
    </sheetView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124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115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1206997.06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296103.28000000003</v>
      </c>
    </row>
    <row r="16" spans="1:4" ht="16.5" customHeight="1" x14ac:dyDescent="0.2">
      <c r="A16" s="11"/>
      <c r="B16" s="24" t="s">
        <v>99</v>
      </c>
      <c r="C16" s="24"/>
      <c r="D16" s="25">
        <f>D13-D15</f>
        <v>910893.78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199336.21</v>
      </c>
    </row>
    <row r="20" spans="1:4" x14ac:dyDescent="0.2">
      <c r="A20" s="11" t="s">
        <v>78</v>
      </c>
      <c r="B20" s="9" t="s">
        <v>79</v>
      </c>
      <c r="C20" s="9"/>
      <c r="D20" s="13">
        <v>589107.68000000005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122449.89000000001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102213.12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378.86</v>
      </c>
    </row>
    <row r="28" spans="1:4" x14ac:dyDescent="0.2">
      <c r="A28" s="11" t="s">
        <v>84</v>
      </c>
      <c r="B28" s="9" t="s">
        <v>85</v>
      </c>
      <c r="C28" s="9"/>
      <c r="D28" s="13">
        <v>2908.66</v>
      </c>
    </row>
    <row r="29" spans="1:4" ht="16.5" customHeight="1" x14ac:dyDescent="0.2">
      <c r="B29" s="24" t="s">
        <v>103</v>
      </c>
      <c r="C29" s="24"/>
      <c r="D29" s="26">
        <f>D21+D24-(D27+D28)</f>
        <v>221375.49000000002</v>
      </c>
    </row>
    <row r="30" spans="1:4" x14ac:dyDescent="0.2">
      <c r="B30" s="9" t="s">
        <v>104</v>
      </c>
      <c r="C30" s="9"/>
      <c r="D30" s="12">
        <f>D29*0.07</f>
        <v>15496.284300000003</v>
      </c>
    </row>
    <row r="31" spans="1:4" x14ac:dyDescent="0.2">
      <c r="B31" s="9" t="s">
        <v>105</v>
      </c>
      <c r="C31" s="9"/>
      <c r="D31" s="13">
        <v>74885.48</v>
      </c>
    </row>
    <row r="32" spans="1:4" ht="16.5" customHeight="1" thickBot="1" x14ac:dyDescent="0.25">
      <c r="B32" s="24" t="s">
        <v>106</v>
      </c>
      <c r="C32" s="24"/>
      <c r="D32" s="27">
        <f>D29-D30-D31</f>
        <v>130993.72570000002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117</v>
      </c>
    </row>
    <row r="37" spans="1:4" x14ac:dyDescent="0.2">
      <c r="A37" s="8" t="s">
        <v>109</v>
      </c>
      <c r="B37" s="9"/>
      <c r="C37" s="8" t="s">
        <v>118</v>
      </c>
    </row>
    <row r="38" spans="1:4" x14ac:dyDescent="0.2">
      <c r="B38" s="9"/>
      <c r="C38" s="8" t="s">
        <v>119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dcterms:created xsi:type="dcterms:W3CDTF">2019-02-28T22:50:16Z</dcterms:created>
  <dcterms:modified xsi:type="dcterms:W3CDTF">2019-09-30T23:07:24Z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