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General'!$A$1:$I$72</definedName>
    <definedName name="_xlnm.Print_Area" localSheetId="1">'Estado de Resultados'!$A$1:$I$53</definedName>
  </definedNames>
  <calcPr fullCalcOnLoad="1"/>
</workbook>
</file>

<file path=xl/sharedStrings.xml><?xml version="1.0" encoding="utf-8"?>
<sst xmlns="http://schemas.openxmlformats.org/spreadsheetml/2006/main" count="117" uniqueCount="104">
  <si>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</si>
  <si>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</si>
  <si>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</si>
  <si>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</si>
  <si>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</si>
  <si>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</si>
  <si>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</si>
  <si>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</si>
  <si>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</si>
  <si>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</si>
  <si>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</si>
  <si>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</si>
  <si>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</si>
  <si>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</si>
  <si>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</si>
  <si>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</si>
  <si>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</si>
  <si>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</si>
  <si>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</si>
  <si>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</si>
  <si>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</si>
  <si>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</si>
  <si>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</si>
  <si>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</si>
  <si>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</si>
  <si>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</si>
  <si>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</si>
  <si>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</si>
  <si>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</si>
  <si>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</si>
  <si>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</si>
  <si>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</si>
  <si>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</si>
  <si>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</si>
  <si>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</si>
  <si>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</si>
  <si>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</si>
  <si>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</si>
  <si>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</si>
  <si>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</si>
  <si>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</si>
  <si>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</si>
  <si>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</si>
  <si>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</si>
  <si>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</si>
  <si>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CUENTAS CONTINGENTES Y DE COMPROMISO ACREEDORAS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</si>
  <si>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</si>
  <si>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</si>
  <si>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</si>
  <si>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</si>
  <si>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</si>
  <si>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</si>
  <si>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</si>
  <si>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</si>
  <si>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</si>
  <si>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</si>
  <si>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</si>
  <si>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</si>
  <si>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</si>
  <si>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</si>
  <si>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Valores y Bienes Propios en Custodia</t>
  </si>
  <si>
    <t>Cuentas de Control Diversas</t>
  </si>
  <si>
    <t>Contracuenta Valores y Bienes Propios en Custodia</t>
  </si>
  <si>
    <t>Contracuenta de Cuentas de Control Diversas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</si>
  <si>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</si>
  <si>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</si>
  <si>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</si>
  <si>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</si>
  <si>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</si>
  <si>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Garantías Otorgadas</t>
  </si>
  <si>
    <t>Resposabilidad por Garantías Otorgadas</t>
  </si>
  <si>
    <t>Gtos.Generales de Admon.  y  Personal de Oper. Bursátiles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</si>
  <si>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</si>
  <si>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</si>
  <si>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</si>
  <si>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</si>
  <si>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</si>
  <si>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</si>
  <si>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</si>
  <si>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Reservas Voluntarias</t>
  </si>
  <si>
    <t>Valores y Bienes Propios Cedidos en Garantía</t>
  </si>
  <si>
    <t>Contracuenta Valores y Bienes Propios Cedidos en Garantía</t>
  </si>
  <si>
    <t>CUENTAS DE CONTROL ACREEDORAS</t>
  </si>
  <si>
    <t>PASIVO NO CORRIENTE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</si>
  <si>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</si>
  <si>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</si>
  <si>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</si>
  <si>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</si>
  <si>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</si>
  <si>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Gastos Extraordinarios</t>
  </si>
  <si>
    <t>CONTINGENTES DE COMPROMISOS Y DE CONTROL PROPIAS</t>
  </si>
  <si>
    <t>TOTAL CONTINGENTES DE COMPROMISOS Y DE CONTROL PROPIAS</t>
  </si>
  <si>
    <t>BALANCE GENERAL  AL 31 DE AGOSTO 2019</t>
  </si>
  <si>
    <t>ESTADO DE RESULTADOS  DEL 01 DE ENERO  AL 31 DE AGOSTO DE 2019</t>
  </si>
  <si>
    <t>Impuesto sobre la renta diferido</t>
  </si>
  <si>
    <t xml:space="preserve">                                                                   ( Expresado en miles de dólares de los Estados Unidos de América)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</si>
  <si>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</si>
  <si>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</si>
  <si>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</si>
  <si>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Apoderado General</t>
  </si>
  <si>
    <t xml:space="preserve">                                Gerente General</t>
  </si>
  <si>
    <t xml:space="preserve">                  Contador</t>
  </si>
  <si>
    <t xml:space="preserve">           Apoderado General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</si>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</sst>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7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43" fontId="3" fillId="0" borderId="0" xfId="48" applyNumberFormat="1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43" fontId="59" fillId="0" borderId="0" xfId="48" applyFont="1" applyAlignment="1">
      <alignment/>
    </xf>
    <xf numFmtId="43" fontId="58" fillId="0" borderId="0" xfId="48" applyNumberFormat="1" applyFont="1" applyAlignment="1">
      <alignment/>
    </xf>
    <xf numFmtId="43" fontId="58" fillId="33" borderId="0" xfId="48" applyNumberFormat="1" applyFont="1" applyFill="1" applyBorder="1" applyAlignment="1">
      <alignment/>
    </xf>
    <xf numFmtId="43" fontId="58" fillId="33" borderId="0" xfId="48" applyNumberFormat="1" applyFont="1" applyFill="1" applyAlignment="1">
      <alignment/>
    </xf>
    <xf numFmtId="43" fontId="59" fillId="33" borderId="0" xfId="48" applyNumberFormat="1" applyFont="1" applyFill="1" applyAlignment="1">
      <alignment/>
    </xf>
    <xf numFmtId="43" fontId="59" fillId="33" borderId="0" xfId="48" applyNumberFormat="1" applyFont="1" applyFill="1" applyBorder="1" applyAlignment="1">
      <alignment/>
    </xf>
    <xf numFmtId="43" fontId="59" fillId="0" borderId="0" xfId="48" applyNumberFormat="1" applyFont="1" applyBorder="1" applyAlignment="1">
      <alignment/>
    </xf>
    <xf numFmtId="43" fontId="58" fillId="0" borderId="0" xfId="48" applyNumberFormat="1" applyFont="1" applyBorder="1" applyAlignment="1">
      <alignment/>
    </xf>
    <xf numFmtId="43" fontId="59" fillId="0" borderId="0" xfId="48" applyNumberFormat="1" applyFont="1" applyAlignment="1">
      <alignment/>
    </xf>
    <xf numFmtId="175" fontId="58" fillId="0" borderId="0" xfId="48" applyNumberFormat="1" applyFont="1" applyBorder="1" applyAlignment="1">
      <alignment/>
    </xf>
    <xf numFmtId="43" fontId="5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031200" y="56673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373725" y="72771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1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1.57421875" style="0" customWidth="1"/>
    <col min="8" max="8" width="1.28515625" style="0" customWidth="1"/>
    <col min="9" max="9" width="12.8515625" style="0" customWidth="1"/>
    <col min="10" max="10" width="5.421875" style="103" bestFit="1" customWidth="1"/>
    <col min="11" max="22" width="11.7109375" style="50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/>
    <row r="6" spans="1:22" ht="15">
      <c r="A6" s="115" t="s">
        <v>74</v>
      </c>
      <c r="B6" s="115"/>
      <c r="C6" s="115"/>
      <c r="D6" s="115"/>
      <c r="E6" s="115"/>
      <c r="F6" s="115"/>
      <c r="G6" s="115"/>
      <c r="H6" s="115"/>
      <c r="I6" s="115"/>
      <c r="J6" s="10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16" t="s">
        <v>4</v>
      </c>
      <c r="B7" s="116"/>
      <c r="C7" s="116"/>
      <c r="D7" s="116"/>
      <c r="E7" s="116"/>
      <c r="F7" s="116"/>
      <c r="G7" s="116"/>
      <c r="H7" s="116"/>
      <c r="I7" s="116"/>
      <c r="J7" s="10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2.75">
      <c r="A8" s="117" t="s">
        <v>92</v>
      </c>
      <c r="B8" s="117"/>
      <c r="C8" s="117"/>
      <c r="D8" s="117"/>
      <c r="E8" s="117"/>
      <c r="F8" s="117"/>
      <c r="G8" s="117"/>
      <c r="H8" s="117"/>
      <c r="I8" s="117"/>
      <c r="J8" s="10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3.5" thickBot="1">
      <c r="A9" s="118" t="s">
        <v>95</v>
      </c>
      <c r="B9" s="118"/>
      <c r="C9" s="118"/>
      <c r="D9" s="118"/>
      <c r="E9" s="118"/>
      <c r="F9" s="118"/>
      <c r="G9" s="118"/>
      <c r="H9" s="118"/>
      <c r="I9" s="118"/>
      <c r="J9" s="102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9" ht="13.5" thickTop="1">
      <c r="A10" s="15"/>
      <c r="G10" s="12"/>
      <c r="H10" s="12"/>
      <c r="I10" s="12"/>
    </row>
    <row r="11" spans="1:22" ht="12.75">
      <c r="A11" s="1">
        <v>1</v>
      </c>
      <c r="B11" s="3" t="s">
        <v>5</v>
      </c>
      <c r="C11" s="1"/>
      <c r="D11" s="1"/>
      <c r="E11" s="1"/>
      <c r="F11" s="1"/>
      <c r="G11" s="2"/>
      <c r="H11" s="2"/>
      <c r="I11" s="2"/>
      <c r="J11" s="10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7" ht="12.75">
      <c r="A12" s="1">
        <v>11</v>
      </c>
      <c r="B12" s="9" t="s">
        <v>36</v>
      </c>
      <c r="C12" s="1"/>
      <c r="D12" s="1"/>
      <c r="E12" s="1"/>
      <c r="F12" s="1"/>
      <c r="G12" s="2"/>
      <c r="H12" s="2"/>
      <c r="I12" s="85">
        <f>SUM(G13:G19)</f>
        <v>1535.7</v>
      </c>
      <c r="J12" s="10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AA12" s="12"/>
    </row>
    <row r="13" spans="1:27" ht="12.75">
      <c r="A13" s="1">
        <v>111</v>
      </c>
      <c r="B13" s="43" t="s">
        <v>39</v>
      </c>
      <c r="C13" s="1"/>
      <c r="D13" s="1"/>
      <c r="E13" s="1"/>
      <c r="F13" s="42"/>
      <c r="G13" s="2">
        <v>671.14</v>
      </c>
      <c r="H13" s="2"/>
      <c r="I13" s="85"/>
      <c r="J13" s="105"/>
      <c r="K13" s="100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AA13" s="13"/>
    </row>
    <row r="14" spans="1:22" ht="12.75">
      <c r="A14" s="1">
        <v>112</v>
      </c>
      <c r="B14" s="43" t="s">
        <v>57</v>
      </c>
      <c r="C14" s="1"/>
      <c r="D14" s="1"/>
      <c r="E14" s="1"/>
      <c r="F14" s="42"/>
      <c r="G14" s="2">
        <v>2.32</v>
      </c>
      <c r="H14" s="2"/>
      <c r="I14" s="85"/>
      <c r="J14" s="105"/>
      <c r="K14" s="100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2.75">
      <c r="A15" s="1">
        <v>113</v>
      </c>
      <c r="B15" s="1" t="s">
        <v>40</v>
      </c>
      <c r="C15" s="1"/>
      <c r="D15" s="1"/>
      <c r="E15" s="1"/>
      <c r="F15" s="42"/>
      <c r="G15" s="2">
        <v>814.27</v>
      </c>
      <c r="H15" s="2"/>
      <c r="I15" s="85"/>
      <c r="J15" s="105"/>
      <c r="K15" s="100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>
      <c r="A16" s="1">
        <v>114</v>
      </c>
      <c r="B16" s="1" t="s">
        <v>41</v>
      </c>
      <c r="C16" s="1"/>
      <c r="D16" s="1"/>
      <c r="E16" s="1"/>
      <c r="F16" s="42"/>
      <c r="G16" s="2">
        <v>18.96</v>
      </c>
      <c r="H16" s="2"/>
      <c r="I16" s="85"/>
      <c r="J16" s="105"/>
      <c r="K16" s="100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2.75">
      <c r="A17" s="1">
        <v>116</v>
      </c>
      <c r="B17" s="1" t="s">
        <v>6</v>
      </c>
      <c r="C17" s="1"/>
      <c r="D17" s="1"/>
      <c r="E17" s="1"/>
      <c r="F17" s="42"/>
      <c r="G17" s="87">
        <v>12.92</v>
      </c>
      <c r="H17" s="2"/>
      <c r="I17" s="85"/>
      <c r="J17" s="105"/>
      <c r="K17" s="100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2.75">
      <c r="A18" s="1">
        <v>117</v>
      </c>
      <c r="B18" s="1" t="s">
        <v>7</v>
      </c>
      <c r="C18" s="1"/>
      <c r="D18" s="1"/>
      <c r="E18" s="1"/>
      <c r="F18" s="42"/>
      <c r="G18" s="87">
        <v>8.32</v>
      </c>
      <c r="H18" s="2"/>
      <c r="I18" s="85"/>
      <c r="J18" s="105"/>
      <c r="K18" s="100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2.75">
      <c r="A19" s="1">
        <v>118</v>
      </c>
      <c r="B19" s="1" t="s">
        <v>87</v>
      </c>
      <c r="C19" s="1"/>
      <c r="D19" s="1"/>
      <c r="E19" s="1"/>
      <c r="F19" s="42"/>
      <c r="G19" s="86">
        <v>7.77</v>
      </c>
      <c r="H19" s="2"/>
      <c r="I19" s="85"/>
      <c r="J19" s="105"/>
      <c r="K19" s="100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2.75">
      <c r="A20" s="1"/>
      <c r="B20" s="1"/>
      <c r="C20" s="1"/>
      <c r="D20" s="1"/>
      <c r="E20" s="1"/>
      <c r="F20" s="1"/>
      <c r="G20" s="87"/>
      <c r="H20" s="2"/>
      <c r="I20" s="85"/>
      <c r="J20" s="105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1">
        <v>12</v>
      </c>
      <c r="B21" s="3" t="s">
        <v>37</v>
      </c>
      <c r="C21" s="1"/>
      <c r="D21" s="1"/>
      <c r="E21" s="1"/>
      <c r="F21" s="1"/>
      <c r="G21" s="87"/>
      <c r="H21" s="2"/>
      <c r="I21" s="85">
        <f>SUM(G22:G23)</f>
        <v>24.36864</v>
      </c>
      <c r="J21" s="105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1">
        <v>121</v>
      </c>
      <c r="B22" s="1" t="s">
        <v>8</v>
      </c>
      <c r="C22" s="1"/>
      <c r="D22" s="1"/>
      <c r="E22" s="1"/>
      <c r="F22" s="42"/>
      <c r="G22" s="2">
        <v>2.0829299999999997</v>
      </c>
      <c r="H22" s="2"/>
      <c r="I22" s="85"/>
      <c r="J22" s="105"/>
      <c r="K22" s="100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2" ht="12.75">
      <c r="A23" s="1">
        <v>123</v>
      </c>
      <c r="B23" s="1" t="s">
        <v>42</v>
      </c>
      <c r="C23" s="1"/>
      <c r="D23" s="1"/>
      <c r="E23" s="1"/>
      <c r="F23" s="42"/>
      <c r="G23" s="86">
        <v>22.285709999999998</v>
      </c>
      <c r="H23" s="2"/>
      <c r="I23" s="85"/>
      <c r="J23" s="105"/>
      <c r="K23" s="100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4" ht="13.5" thickBot="1">
      <c r="A24" s="1"/>
      <c r="B24" s="3" t="s">
        <v>9</v>
      </c>
      <c r="C24" s="1"/>
      <c r="D24" s="1"/>
      <c r="E24" s="1"/>
      <c r="F24" s="1"/>
      <c r="G24" s="2"/>
      <c r="H24" s="2"/>
      <c r="I24" s="88">
        <f>SUM(I12:I23)</f>
        <v>1560.06864</v>
      </c>
      <c r="J24" s="106">
        <f>+I24-I46</f>
        <v>-0.0019300000001294393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0"/>
      <c r="X24" s="10"/>
    </row>
    <row r="25" spans="1:22" ht="13.5" thickTop="1">
      <c r="A25" s="1"/>
      <c r="B25" s="1"/>
      <c r="C25" s="1"/>
      <c r="D25" s="1"/>
      <c r="E25" s="1"/>
      <c r="F25" s="1"/>
      <c r="G25" s="87"/>
      <c r="H25" s="2"/>
      <c r="I25" s="85"/>
      <c r="J25" s="107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12.75">
      <c r="A26" s="1">
        <v>2</v>
      </c>
      <c r="B26" s="3" t="s">
        <v>10</v>
      </c>
      <c r="C26" s="1"/>
      <c r="D26" s="1"/>
      <c r="E26" s="1"/>
      <c r="F26" s="1"/>
      <c r="G26" s="2"/>
      <c r="H26" s="2"/>
      <c r="I26" s="85"/>
      <c r="J26" s="107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12.75">
      <c r="A27" s="1">
        <v>21</v>
      </c>
      <c r="B27" s="3" t="s">
        <v>38</v>
      </c>
      <c r="C27" s="1"/>
      <c r="D27" s="1"/>
      <c r="E27" s="1"/>
      <c r="F27" s="1"/>
      <c r="G27" s="2"/>
      <c r="H27" s="2"/>
      <c r="I27" s="85">
        <v>153.92</v>
      </c>
      <c r="J27" s="107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12.75">
      <c r="A28" s="1">
        <v>213</v>
      </c>
      <c r="B28" s="1" t="s">
        <v>11</v>
      </c>
      <c r="C28" s="1"/>
      <c r="D28" s="1"/>
      <c r="E28" s="1"/>
      <c r="F28" s="42"/>
      <c r="G28" s="2">
        <v>52.13</v>
      </c>
      <c r="H28" s="2"/>
      <c r="I28" s="2"/>
      <c r="J28" s="108"/>
      <c r="K28" s="100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>
      <c r="A29" s="1">
        <v>215</v>
      </c>
      <c r="B29" s="1" t="s">
        <v>58</v>
      </c>
      <c r="C29" s="1"/>
      <c r="D29" s="1"/>
      <c r="E29" s="1"/>
      <c r="F29" s="42"/>
      <c r="G29" s="86">
        <v>101.79</v>
      </c>
      <c r="H29" s="2"/>
      <c r="I29" s="87"/>
      <c r="J29" s="108"/>
      <c r="K29" s="100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>
      <c r="A30" s="1">
        <v>22</v>
      </c>
      <c r="B30" s="3" t="s">
        <v>83</v>
      </c>
      <c r="C30" s="1"/>
      <c r="D30" s="1"/>
      <c r="E30" s="1"/>
      <c r="F30" s="1"/>
      <c r="G30" s="2"/>
      <c r="H30" s="2"/>
      <c r="I30" s="85">
        <v>1.34</v>
      </c>
      <c r="J30" s="108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2.75">
      <c r="A31" s="1">
        <v>222</v>
      </c>
      <c r="B31" s="1" t="s">
        <v>94</v>
      </c>
      <c r="C31" s="1"/>
      <c r="D31" s="1"/>
      <c r="E31" s="1"/>
      <c r="F31" s="42"/>
      <c r="G31" s="86">
        <v>1.3426300000000002</v>
      </c>
      <c r="H31" s="2"/>
      <c r="I31" s="86"/>
      <c r="J31" s="108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2.75">
      <c r="A32" s="1"/>
      <c r="B32" s="3" t="s">
        <v>12</v>
      </c>
      <c r="C32" s="1"/>
      <c r="D32" s="1"/>
      <c r="E32" s="1"/>
      <c r="F32" s="1"/>
      <c r="G32" s="87"/>
      <c r="H32" s="2"/>
      <c r="I32" s="85">
        <f>SUM(I27:I31)</f>
        <v>155.26</v>
      </c>
      <c r="J32" s="107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108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6" t="s">
        <v>33</v>
      </c>
      <c r="X33" s="16" t="s">
        <v>33</v>
      </c>
      <c r="Y33" s="16" t="s">
        <v>28</v>
      </c>
      <c r="Z33" s="16" t="s">
        <v>30</v>
      </c>
      <c r="AA33" s="16" t="s">
        <v>31</v>
      </c>
    </row>
    <row r="34" spans="1:27" ht="12.75">
      <c r="A34" s="1">
        <v>3</v>
      </c>
      <c r="B34" s="3" t="s">
        <v>43</v>
      </c>
      <c r="C34" s="1"/>
      <c r="D34" s="1"/>
      <c r="E34" s="1"/>
      <c r="F34" s="1"/>
      <c r="G34" s="2"/>
      <c r="H34" s="2"/>
      <c r="I34" s="2"/>
      <c r="J34" s="108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7" t="s">
        <v>76</v>
      </c>
      <c r="X34" s="17" t="s">
        <v>34</v>
      </c>
      <c r="Y34" s="17" t="s">
        <v>29</v>
      </c>
      <c r="Z34" s="20">
        <v>40543</v>
      </c>
      <c r="AA34" s="20" t="s">
        <v>32</v>
      </c>
    </row>
    <row r="35" spans="1:32" ht="12.75">
      <c r="A35" s="1">
        <v>31</v>
      </c>
      <c r="B35" s="3" t="s">
        <v>13</v>
      </c>
      <c r="C35" s="1"/>
      <c r="D35" s="1"/>
      <c r="E35" s="1"/>
      <c r="F35" s="1"/>
      <c r="G35" s="2"/>
      <c r="H35" s="2"/>
      <c r="I35" s="85">
        <f>+G36</f>
        <v>800</v>
      </c>
      <c r="J35" s="107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65">
        <f>+I35</f>
        <v>800</v>
      </c>
      <c r="X35" s="65">
        <f>+I35</f>
        <v>800</v>
      </c>
      <c r="Y35" s="66">
        <f>+X35/5</f>
        <v>160</v>
      </c>
      <c r="Z35" s="67">
        <v>160000</v>
      </c>
      <c r="AA35" s="68">
        <f>+Y35-Z35</f>
        <v>-159840</v>
      </c>
      <c r="AB35" s="69"/>
      <c r="AC35" s="69" t="s">
        <v>24</v>
      </c>
      <c r="AD35" s="69"/>
      <c r="AE35" s="69"/>
      <c r="AF35" s="69"/>
    </row>
    <row r="36" spans="1:32" ht="12.75">
      <c r="A36" s="1">
        <v>310</v>
      </c>
      <c r="B36" s="1" t="s">
        <v>14</v>
      </c>
      <c r="C36" s="1"/>
      <c r="D36" s="1"/>
      <c r="E36" s="1"/>
      <c r="F36" s="1"/>
      <c r="G36" s="86">
        <v>800</v>
      </c>
      <c r="H36" s="2"/>
      <c r="I36" s="2"/>
      <c r="J36" s="108"/>
      <c r="K36" s="100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5"/>
      <c r="X36" s="65"/>
      <c r="Y36" s="69"/>
      <c r="Z36" s="69"/>
      <c r="AA36" s="69"/>
      <c r="AB36" s="70"/>
      <c r="AC36" s="70" t="s">
        <v>25</v>
      </c>
      <c r="AD36" s="69"/>
      <c r="AE36" s="69"/>
      <c r="AF36" s="69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85">
        <f>+G38+G39</f>
        <v>381.36057</v>
      </c>
      <c r="J37" s="107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65">
        <f>+I37</f>
        <v>381.36057</v>
      </c>
      <c r="X37" s="65">
        <f>+I37</f>
        <v>381.36057</v>
      </c>
      <c r="Y37" s="69"/>
      <c r="Z37" s="69"/>
      <c r="AA37" s="69"/>
      <c r="AB37" s="69"/>
      <c r="AC37" s="69"/>
      <c r="AD37" s="69"/>
      <c r="AE37" s="69"/>
      <c r="AF37" s="69"/>
    </row>
    <row r="38" spans="1:32" ht="12.75">
      <c r="A38" s="1">
        <v>320</v>
      </c>
      <c r="B38" s="1" t="s">
        <v>59</v>
      </c>
      <c r="C38" s="1"/>
      <c r="D38" s="1"/>
      <c r="E38" s="1"/>
      <c r="F38" s="1"/>
      <c r="G38" s="2">
        <v>160</v>
      </c>
      <c r="H38" s="2"/>
      <c r="I38" s="2"/>
      <c r="J38" s="108"/>
      <c r="K38" s="10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5"/>
      <c r="X38" s="65"/>
      <c r="Y38" s="69"/>
      <c r="Z38" s="69"/>
      <c r="AA38" s="69"/>
      <c r="AB38" s="69"/>
      <c r="AC38" s="69"/>
      <c r="AD38" s="69"/>
      <c r="AE38" s="69"/>
      <c r="AF38" s="69"/>
    </row>
    <row r="39" spans="1:32" ht="12.75">
      <c r="A39" s="1">
        <v>322</v>
      </c>
      <c r="B39" s="1" t="s">
        <v>79</v>
      </c>
      <c r="C39" s="1"/>
      <c r="D39" s="1"/>
      <c r="E39" s="1"/>
      <c r="F39" s="1"/>
      <c r="G39" s="86">
        <v>221.36057</v>
      </c>
      <c r="H39" s="2"/>
      <c r="I39" s="2"/>
      <c r="J39" s="108"/>
      <c r="K39" s="100"/>
      <c r="L39" s="54"/>
      <c r="M39" s="54"/>
      <c r="N39" s="54"/>
      <c r="O39" s="54"/>
      <c r="P39" s="54"/>
      <c r="Q39" s="98"/>
      <c r="R39" s="54"/>
      <c r="S39" s="54"/>
      <c r="T39" s="54"/>
      <c r="U39" s="54"/>
      <c r="V39" s="54"/>
      <c r="W39" s="65"/>
      <c r="X39" s="65"/>
      <c r="Y39" s="69"/>
      <c r="Z39" s="69"/>
      <c r="AA39" s="69"/>
      <c r="AB39" s="69"/>
      <c r="AC39" s="69"/>
      <c r="AD39" s="69"/>
      <c r="AE39" s="69"/>
      <c r="AF39" s="69"/>
    </row>
    <row r="40" spans="1:32" ht="12.75">
      <c r="A40" s="1">
        <v>33</v>
      </c>
      <c r="B40" s="3" t="s">
        <v>72</v>
      </c>
      <c r="C40" s="1"/>
      <c r="D40" s="1"/>
      <c r="E40" s="1"/>
      <c r="F40" s="1"/>
      <c r="G40" s="2"/>
      <c r="H40" s="2"/>
      <c r="I40" s="91">
        <v>4.47</v>
      </c>
      <c r="J40" s="108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71">
        <f>+I40</f>
        <v>4.47</v>
      </c>
      <c r="X40" s="71">
        <f>+I40</f>
        <v>4.47</v>
      </c>
      <c r="Y40" s="69"/>
      <c r="Z40" s="69"/>
      <c r="AA40" s="69"/>
      <c r="AB40" s="69"/>
      <c r="AC40" s="69"/>
      <c r="AD40" s="69"/>
      <c r="AE40" s="69"/>
      <c r="AF40" s="69"/>
    </row>
    <row r="41" spans="1:32" ht="12.75">
      <c r="A41" s="1">
        <v>332</v>
      </c>
      <c r="B41" s="1" t="s">
        <v>73</v>
      </c>
      <c r="C41" s="1"/>
      <c r="D41" s="1"/>
      <c r="E41" s="1"/>
      <c r="F41" s="1"/>
      <c r="G41" s="94">
        <v>4.47041</v>
      </c>
      <c r="H41" s="2"/>
      <c r="I41" s="2"/>
      <c r="J41" s="108"/>
      <c r="K41" s="100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65"/>
      <c r="X41" s="65"/>
      <c r="Y41" s="69"/>
      <c r="Z41" s="69"/>
      <c r="AA41" s="69"/>
      <c r="AB41" s="69"/>
      <c r="AC41" s="69"/>
      <c r="AD41" s="69"/>
      <c r="AE41" s="69"/>
      <c r="AF41" s="69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85">
        <f>+G43+G44</f>
        <v>218.98</v>
      </c>
      <c r="J42" s="106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72"/>
      <c r="X42" s="73"/>
      <c r="Y42" s="69"/>
      <c r="Z42" s="69"/>
      <c r="AA42" s="69"/>
      <c r="AB42" s="69"/>
      <c r="AC42" s="69"/>
      <c r="AD42" s="69"/>
      <c r="AE42" s="69"/>
      <c r="AF42" s="69"/>
    </row>
    <row r="43" spans="1:32" ht="12.75" hidden="1">
      <c r="A43" s="1">
        <v>340</v>
      </c>
      <c r="B43" s="1" t="s">
        <v>86</v>
      </c>
      <c r="C43" s="1"/>
      <c r="D43" s="1"/>
      <c r="E43" s="42"/>
      <c r="F43" s="2"/>
      <c r="G43" s="99"/>
      <c r="H43" s="2"/>
      <c r="I43" s="91"/>
      <c r="J43" s="106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72"/>
      <c r="X43" s="73"/>
      <c r="Y43" s="69"/>
      <c r="Z43" s="69"/>
      <c r="AA43" s="69"/>
      <c r="AB43" s="69"/>
      <c r="AC43" s="69"/>
      <c r="AD43" s="69"/>
      <c r="AE43" s="69"/>
      <c r="AF43" s="69"/>
    </row>
    <row r="44" spans="1:32" ht="12.75">
      <c r="A44" s="1">
        <v>341</v>
      </c>
      <c r="B44" s="1" t="s">
        <v>44</v>
      </c>
      <c r="C44" s="1"/>
      <c r="D44" s="1"/>
      <c r="E44" s="42"/>
      <c r="F44" s="2"/>
      <c r="G44" s="94">
        <v>218.98</v>
      </c>
      <c r="H44" s="2"/>
      <c r="I44" s="86"/>
      <c r="J44" s="109"/>
      <c r="K44" s="100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65">
        <f>+G44</f>
        <v>218.98</v>
      </c>
      <c r="X44" s="65">
        <f>+W44/2</f>
        <v>109.49</v>
      </c>
      <c r="Y44" s="69"/>
      <c r="Z44" s="69"/>
      <c r="AA44" s="69"/>
      <c r="AB44" s="69"/>
      <c r="AC44" s="69"/>
      <c r="AD44" s="69"/>
      <c r="AE44" s="69"/>
      <c r="AF44" s="69"/>
    </row>
    <row r="45" spans="1:32" ht="12.75">
      <c r="A45" s="1"/>
      <c r="B45" s="3" t="s">
        <v>84</v>
      </c>
      <c r="C45" s="1"/>
      <c r="D45" s="1"/>
      <c r="E45" s="42"/>
      <c r="F45" s="2"/>
      <c r="G45" s="99"/>
      <c r="H45" s="2"/>
      <c r="I45" s="85">
        <f>SUM(I35:I44)</f>
        <v>1404.81057</v>
      </c>
      <c r="J45" s="109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65"/>
      <c r="X45" s="65"/>
      <c r="Y45" s="69"/>
      <c r="Z45" s="69"/>
      <c r="AA45" s="69"/>
      <c r="AB45" s="69"/>
      <c r="AC45" s="69"/>
      <c r="AD45" s="69"/>
      <c r="AE45" s="69"/>
      <c r="AF45" s="69"/>
    </row>
    <row r="46" spans="1:32" ht="15.75" thickBot="1">
      <c r="A46" s="1"/>
      <c r="B46" s="3" t="s">
        <v>15</v>
      </c>
      <c r="C46" s="1"/>
      <c r="D46" s="1"/>
      <c r="E46" s="1"/>
      <c r="F46" s="1"/>
      <c r="G46" s="2"/>
      <c r="H46" s="2"/>
      <c r="I46" s="88">
        <f>+I45+I32</f>
        <v>1560.07057</v>
      </c>
      <c r="J46" s="106">
        <f>+I46-I24</f>
        <v>0.0019300000001294393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74">
        <f>SUM(W35:W44)</f>
        <v>1404.81057</v>
      </c>
      <c r="X46" s="75">
        <f>SUM(X35:X44)</f>
        <v>1295.32057</v>
      </c>
      <c r="Y46" s="69"/>
      <c r="Z46" s="69"/>
      <c r="AA46" s="69"/>
      <c r="AB46" s="70"/>
      <c r="AC46" s="76" t="s">
        <v>77</v>
      </c>
      <c r="AD46" s="69"/>
      <c r="AE46" s="69"/>
      <c r="AF46" s="69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110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77" t="s">
        <v>23</v>
      </c>
      <c r="X47" s="69"/>
      <c r="Y47" s="69"/>
      <c r="Z47" s="69"/>
      <c r="AA47" s="69"/>
      <c r="AB47" s="69"/>
      <c r="AC47" s="76" t="s">
        <v>78</v>
      </c>
      <c r="AD47" s="69"/>
      <c r="AE47" s="69"/>
      <c r="AF47" s="69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110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12">
        <v>80000</v>
      </c>
      <c r="X48" t="s">
        <v>26</v>
      </c>
    </row>
    <row r="49" spans="1:24" ht="12.75">
      <c r="A49" s="1">
        <v>6</v>
      </c>
      <c r="B49" s="3" t="s">
        <v>90</v>
      </c>
      <c r="C49" s="1"/>
      <c r="D49" s="1"/>
      <c r="E49" s="1"/>
      <c r="F49" s="1"/>
      <c r="G49" s="2"/>
      <c r="H49" s="2"/>
      <c r="I49" s="2"/>
      <c r="J49" s="110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1">
        <f>+W46/W48</f>
        <v>0.017560132125000003</v>
      </c>
      <c r="X49" t="s">
        <v>27</v>
      </c>
    </row>
    <row r="50" spans="1:22" ht="12.75">
      <c r="A50" s="1">
        <v>61</v>
      </c>
      <c r="B50" s="3" t="s">
        <v>17</v>
      </c>
      <c r="C50" s="1"/>
      <c r="D50" s="1"/>
      <c r="E50" s="1"/>
      <c r="F50" s="1"/>
      <c r="G50" s="2"/>
      <c r="H50" s="2"/>
      <c r="I50" s="89">
        <f>SUM(G51:G51)</f>
        <v>325</v>
      </c>
      <c r="J50" s="105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2.75">
      <c r="A51" s="1">
        <v>610</v>
      </c>
      <c r="B51" s="1" t="s">
        <v>69</v>
      </c>
      <c r="C51" s="1"/>
      <c r="D51" s="1"/>
      <c r="E51" s="1"/>
      <c r="F51" s="1"/>
      <c r="G51" s="86">
        <v>325</v>
      </c>
      <c r="H51" s="87"/>
      <c r="I51" s="87"/>
      <c r="J51" s="110"/>
      <c r="K51" s="100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87"/>
      <c r="H52" s="87"/>
      <c r="I52" s="89">
        <f>SUM(G53:G55)</f>
        <v>738.01229</v>
      </c>
      <c r="J52" s="111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X52" s="62"/>
      <c r="Y52" s="62"/>
      <c r="Z52" s="62"/>
      <c r="AA52" s="62"/>
    </row>
    <row r="53" spans="1:27" ht="12.75">
      <c r="A53" s="1">
        <v>620</v>
      </c>
      <c r="B53" s="1" t="s">
        <v>60</v>
      </c>
      <c r="C53" s="1"/>
      <c r="D53" s="1"/>
      <c r="E53" s="1"/>
      <c r="F53" s="1"/>
      <c r="G53" s="87">
        <v>400</v>
      </c>
      <c r="H53" s="87"/>
      <c r="I53" s="87"/>
      <c r="J53" s="110"/>
      <c r="K53" s="100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62"/>
      <c r="Y53" s="62"/>
      <c r="Z53" s="63"/>
      <c r="AA53" s="63"/>
    </row>
    <row r="54" spans="1:27" ht="12.75">
      <c r="A54" s="1">
        <v>621</v>
      </c>
      <c r="B54" s="1" t="s">
        <v>80</v>
      </c>
      <c r="C54" s="1"/>
      <c r="D54" s="1"/>
      <c r="E54" s="1"/>
      <c r="F54" s="1"/>
      <c r="G54" s="87">
        <v>325</v>
      </c>
      <c r="H54" s="87"/>
      <c r="I54" s="87"/>
      <c r="J54" s="110"/>
      <c r="K54" s="100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X54" s="62"/>
      <c r="Y54" s="62"/>
      <c r="Z54" s="63"/>
      <c r="AA54" s="63"/>
    </row>
    <row r="55" spans="1:27" ht="12.75">
      <c r="A55" s="1">
        <v>624</v>
      </c>
      <c r="B55" s="1" t="s">
        <v>61</v>
      </c>
      <c r="C55" s="1"/>
      <c r="D55" s="1"/>
      <c r="E55" s="1"/>
      <c r="F55" s="1"/>
      <c r="G55" s="86">
        <v>13.01229</v>
      </c>
      <c r="H55" s="87"/>
      <c r="I55" s="87"/>
      <c r="J55" s="110"/>
      <c r="K55" s="100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X55" s="64"/>
      <c r="Y55" s="64"/>
      <c r="Z55" s="64"/>
      <c r="AA55" s="64"/>
    </row>
    <row r="56" spans="1:27" ht="13.5" thickBot="1">
      <c r="A56" s="1"/>
      <c r="B56" s="3" t="s">
        <v>91</v>
      </c>
      <c r="C56" s="1"/>
      <c r="D56" s="1"/>
      <c r="E56" s="1"/>
      <c r="F56" s="1"/>
      <c r="G56" s="2"/>
      <c r="H56" s="2"/>
      <c r="I56" s="88">
        <f>SUM(I50:I55)</f>
        <v>1063.0122900000001</v>
      </c>
      <c r="J56" s="111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X56" s="12"/>
      <c r="Y56" s="12"/>
      <c r="Z56" s="12"/>
      <c r="AA56" s="12"/>
    </row>
    <row r="57" spans="1:27" ht="13.5" thickTop="1">
      <c r="A57" s="44"/>
      <c r="B57" s="1"/>
      <c r="C57" s="1"/>
      <c r="D57" s="1"/>
      <c r="E57" s="1"/>
      <c r="F57" s="1"/>
      <c r="G57" s="2"/>
      <c r="H57" s="2"/>
      <c r="I57" s="2"/>
      <c r="J57" s="11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X57" s="12"/>
      <c r="Y57" s="12"/>
      <c r="Z57" s="12"/>
      <c r="AA57" s="12"/>
    </row>
    <row r="58" spans="1:27" ht="12.75">
      <c r="A58" s="1">
        <v>7</v>
      </c>
      <c r="B58" s="3" t="s">
        <v>90</v>
      </c>
      <c r="C58" s="1"/>
      <c r="D58" s="1"/>
      <c r="E58" s="1"/>
      <c r="F58" s="1"/>
      <c r="G58" s="2"/>
      <c r="H58" s="2"/>
      <c r="I58" s="2"/>
      <c r="J58" s="11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X58" s="12"/>
      <c r="Y58" s="12"/>
      <c r="Z58" s="12"/>
      <c r="AA58" s="12"/>
    </row>
    <row r="59" spans="1:22" ht="12.75">
      <c r="A59" s="1">
        <v>71</v>
      </c>
      <c r="B59" s="3" t="s">
        <v>45</v>
      </c>
      <c r="C59" s="1"/>
      <c r="D59" s="1"/>
      <c r="E59" s="1"/>
      <c r="F59" s="1"/>
      <c r="G59" s="2"/>
      <c r="H59" s="2"/>
      <c r="I59" s="89">
        <f>SUM(G60:G60)</f>
        <v>325</v>
      </c>
      <c r="J59" s="105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2.75">
      <c r="A60" s="1">
        <v>710</v>
      </c>
      <c r="B60" s="1" t="s">
        <v>70</v>
      </c>
      <c r="C60" s="1"/>
      <c r="D60" s="1"/>
      <c r="E60" s="1"/>
      <c r="F60" s="1"/>
      <c r="G60" s="86">
        <v>325</v>
      </c>
      <c r="H60" s="87"/>
      <c r="I60" s="87"/>
      <c r="J60" s="110"/>
      <c r="K60" s="100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2.75">
      <c r="A61" s="1">
        <v>72</v>
      </c>
      <c r="B61" s="3" t="s">
        <v>82</v>
      </c>
      <c r="C61" s="1"/>
      <c r="D61" s="1"/>
      <c r="E61" s="1"/>
      <c r="F61" s="1"/>
      <c r="G61" s="87"/>
      <c r="H61" s="87"/>
      <c r="I61" s="89">
        <f>SUM(G62:G64)</f>
        <v>738.01229</v>
      </c>
      <c r="J61" s="111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>
      <c r="A62" s="1">
        <v>720</v>
      </c>
      <c r="B62" s="1" t="s">
        <v>62</v>
      </c>
      <c r="C62" s="1"/>
      <c r="D62" s="1"/>
      <c r="E62" s="1"/>
      <c r="F62" s="1"/>
      <c r="G62" s="87">
        <v>400</v>
      </c>
      <c r="H62" s="87"/>
      <c r="I62" s="87"/>
      <c r="J62" s="110"/>
      <c r="K62" s="100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2.75">
      <c r="A63" s="1">
        <v>721</v>
      </c>
      <c r="B63" s="1" t="s">
        <v>81</v>
      </c>
      <c r="C63" s="1"/>
      <c r="D63" s="1"/>
      <c r="E63" s="1"/>
      <c r="F63" s="1"/>
      <c r="G63" s="87">
        <v>325</v>
      </c>
      <c r="H63" s="87"/>
      <c r="I63" s="87"/>
      <c r="J63" s="110"/>
      <c r="K63" s="100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2.75">
      <c r="A64" s="1">
        <v>724</v>
      </c>
      <c r="B64" s="1" t="s">
        <v>63</v>
      </c>
      <c r="C64" s="1"/>
      <c r="D64" s="1"/>
      <c r="E64" s="1"/>
      <c r="F64" s="1"/>
      <c r="G64" s="86">
        <v>13.01229</v>
      </c>
      <c r="H64" s="87"/>
      <c r="I64" s="86"/>
      <c r="J64" s="110"/>
      <c r="K64" s="100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3.5" thickBot="1">
      <c r="A65" s="1"/>
      <c r="B65" s="3" t="s">
        <v>91</v>
      </c>
      <c r="C65" s="1"/>
      <c r="D65" s="1"/>
      <c r="E65" s="1"/>
      <c r="F65" s="1"/>
      <c r="G65" s="87"/>
      <c r="H65" s="2"/>
      <c r="I65" s="90">
        <f>SUM(I59:I64)</f>
        <v>1063.0122900000001</v>
      </c>
      <c r="J65" s="113">
        <f>+I65-I56</f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thickTop="1">
      <c r="A66" s="1"/>
      <c r="B66" s="3"/>
      <c r="C66" s="1"/>
      <c r="D66" s="1"/>
      <c r="E66" s="1"/>
      <c r="F66" s="1"/>
      <c r="G66" s="87"/>
      <c r="H66" s="2"/>
      <c r="I66" s="89"/>
      <c r="J66" s="111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114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2.75">
      <c r="A68" s="4"/>
      <c r="B68" s="4"/>
      <c r="C68" s="4"/>
      <c r="D68" s="4"/>
      <c r="E68" s="4"/>
      <c r="F68" s="4"/>
      <c r="G68" s="5"/>
      <c r="H68" s="5"/>
      <c r="I68" s="5"/>
      <c r="J68" s="114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2.75">
      <c r="A69" s="4"/>
      <c r="B69" s="4"/>
      <c r="C69" s="4"/>
      <c r="D69" s="4"/>
      <c r="E69" s="4"/>
      <c r="F69" s="4"/>
      <c r="G69" s="5"/>
      <c r="H69" s="5"/>
      <c r="I69" s="5"/>
      <c r="J69" s="114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7:22" ht="12.75">
      <c r="G70" s="10"/>
      <c r="H70" s="10"/>
      <c r="I70" s="10"/>
      <c r="J70" s="114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2.75">
      <c r="A71" s="50"/>
      <c r="B71" s="50" t="s">
        <v>96</v>
      </c>
      <c r="C71" s="50"/>
      <c r="D71" s="50" t="s">
        <v>97</v>
      </c>
      <c r="E71" s="50"/>
      <c r="F71" s="50"/>
      <c r="G71" s="56" t="s">
        <v>98</v>
      </c>
      <c r="H71" s="56"/>
      <c r="I71" s="56"/>
      <c r="J71" s="11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9" ht="12.75">
      <c r="A72" s="50"/>
      <c r="B72" s="50" t="s">
        <v>99</v>
      </c>
      <c r="C72" s="50"/>
      <c r="D72" s="50" t="s">
        <v>100</v>
      </c>
      <c r="E72" s="50"/>
      <c r="F72" s="50"/>
      <c r="G72" s="56" t="s">
        <v>101</v>
      </c>
      <c r="H72" s="56"/>
      <c r="I72" s="56"/>
    </row>
    <row r="126" ht="12.75">
      <c r="B126" s="12"/>
    </row>
    <row r="127" ht="12.75">
      <c r="B127" s="12"/>
    </row>
    <row r="128" spans="2:4" ht="12.75">
      <c r="B128" s="12"/>
      <c r="C128" s="12"/>
      <c r="D128" s="10"/>
    </row>
  </sheetData>
  <sheetProtection password="CF7A" sheet="1"/>
  <mergeCells count="4">
    <mergeCell ref="A6:I6"/>
    <mergeCell ref="A7:I7"/>
    <mergeCell ref="A8:I8"/>
    <mergeCell ref="A9:I9"/>
  </mergeCells>
  <printOptions/>
  <pageMargins left="1.220472440944882" right="0.1968503937007874" top="0.4330708661417323" bottom="0.35433070866141736" header="0.2362204724409449" footer="0.15748031496062992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1.57421875" style="38" customWidth="1"/>
    <col min="8" max="8" width="1.57421875" style="21" customWidth="1"/>
    <col min="9" max="9" width="11.00390625" style="21" customWidth="1"/>
    <col min="10" max="10" width="0.13671875" style="38" customWidth="1"/>
    <col min="11" max="11" width="13.8515625" style="21" bestFit="1" customWidth="1"/>
    <col min="12" max="13" width="11.421875" style="21" customWidth="1"/>
    <col min="14" max="16384" width="11.421875" style="21" customWidth="1"/>
  </cols>
  <sheetData>
    <row r="1" ht="12.75"/>
    <row r="2" ht="12.75"/>
    <row r="3" ht="12.75"/>
    <row r="4" ht="12.75"/>
    <row r="6" spans="1:10" ht="18.75">
      <c r="A6" s="119" t="s">
        <v>75</v>
      </c>
      <c r="B6" s="119"/>
      <c r="C6" s="119"/>
      <c r="D6" s="119"/>
      <c r="E6" s="119"/>
      <c r="F6" s="119"/>
      <c r="G6" s="119"/>
      <c r="H6" s="119"/>
      <c r="I6" s="119"/>
      <c r="J6" s="58"/>
    </row>
    <row r="7" spans="1:10" ht="12.7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59"/>
    </row>
    <row r="8" spans="1:10" ht="12.75">
      <c r="A8" s="121" t="s">
        <v>93</v>
      </c>
      <c r="B8" s="121"/>
      <c r="C8" s="121"/>
      <c r="D8" s="121"/>
      <c r="E8" s="121"/>
      <c r="F8" s="121"/>
      <c r="G8" s="121"/>
      <c r="H8" s="121"/>
      <c r="I8" s="121"/>
      <c r="J8" s="60"/>
    </row>
    <row r="9" spans="1:10" ht="13.5" thickBot="1">
      <c r="A9" s="122" t="s">
        <v>103</v>
      </c>
      <c r="B9" s="122"/>
      <c r="C9" s="122"/>
      <c r="D9" s="122"/>
      <c r="E9" s="122"/>
      <c r="F9" s="122"/>
      <c r="G9" s="122"/>
      <c r="H9" s="122"/>
      <c r="I9" s="122"/>
      <c r="J9" s="61"/>
    </row>
    <row r="10" spans="1:9" ht="13.5" thickTop="1">
      <c r="A10" s="22"/>
      <c r="G10" s="80"/>
      <c r="H10" s="48"/>
      <c r="I10" s="48"/>
    </row>
    <row r="11" spans="1:10" ht="12.75">
      <c r="A11" s="23">
        <v>5</v>
      </c>
      <c r="B11" s="24" t="s">
        <v>18</v>
      </c>
      <c r="C11" s="25"/>
      <c r="D11" s="25"/>
      <c r="E11" s="25"/>
      <c r="F11" s="25"/>
      <c r="G11" s="39"/>
      <c r="H11" s="5"/>
      <c r="I11" s="5"/>
      <c r="J11" s="39"/>
    </row>
    <row r="12" spans="1:11" ht="12.75">
      <c r="A12" s="23">
        <v>51</v>
      </c>
      <c r="B12" s="26" t="s">
        <v>3</v>
      </c>
      <c r="C12" s="25"/>
      <c r="D12" s="25"/>
      <c r="E12" s="25"/>
      <c r="F12" s="25"/>
      <c r="G12" s="39"/>
      <c r="H12" s="5"/>
      <c r="I12" s="96">
        <f>SUM(G13:G14)</f>
        <v>372.46838999999994</v>
      </c>
      <c r="J12" s="39"/>
      <c r="K12" s="29"/>
    </row>
    <row r="13" spans="1:10" ht="12.75">
      <c r="A13" s="23">
        <v>510</v>
      </c>
      <c r="B13" s="27" t="s">
        <v>47</v>
      </c>
      <c r="C13" s="25"/>
      <c r="D13" s="25"/>
      <c r="E13" s="25"/>
      <c r="F13" s="2"/>
      <c r="G13" s="57">
        <v>314.31690999999995</v>
      </c>
      <c r="H13" s="5"/>
      <c r="I13" s="5"/>
      <c r="J13" s="39"/>
    </row>
    <row r="14" spans="1:10" ht="12.75">
      <c r="A14" s="23">
        <v>512</v>
      </c>
      <c r="B14" s="27" t="s">
        <v>35</v>
      </c>
      <c r="C14" s="25"/>
      <c r="D14" s="25"/>
      <c r="E14" s="25"/>
      <c r="F14" s="2"/>
      <c r="G14" s="81">
        <v>58.15148000000001</v>
      </c>
      <c r="H14" s="5"/>
      <c r="I14" s="82"/>
      <c r="J14" s="39"/>
    </row>
    <row r="15" spans="1:10" ht="12.75">
      <c r="A15" s="23"/>
      <c r="B15" s="6" t="s">
        <v>19</v>
      </c>
      <c r="C15" s="25"/>
      <c r="D15" s="25"/>
      <c r="E15" s="25"/>
      <c r="F15" s="2"/>
      <c r="G15" s="39"/>
      <c r="H15" s="5"/>
      <c r="I15" s="5" t="s">
        <v>16</v>
      </c>
      <c r="J15" s="39"/>
    </row>
    <row r="16" spans="1:10" ht="12.75">
      <c r="A16" s="23">
        <v>4</v>
      </c>
      <c r="B16" s="24" t="s">
        <v>48</v>
      </c>
      <c r="C16" s="25"/>
      <c r="D16" s="25"/>
      <c r="E16" s="25"/>
      <c r="F16" s="2"/>
      <c r="G16" s="39"/>
      <c r="H16" s="5"/>
      <c r="I16" s="5"/>
      <c r="J16" s="39"/>
    </row>
    <row r="17" spans="1:10" ht="12.75">
      <c r="A17" s="23">
        <v>41</v>
      </c>
      <c r="B17" s="28" t="s">
        <v>49</v>
      </c>
      <c r="C17" s="25"/>
      <c r="D17" s="25"/>
      <c r="E17" s="25"/>
      <c r="F17" s="2"/>
      <c r="G17" s="39"/>
      <c r="H17" s="5"/>
      <c r="I17" s="78">
        <f>SUM(G18:G19)</f>
        <v>99.58999999999999</v>
      </c>
      <c r="J17" s="39"/>
    </row>
    <row r="18" spans="1:10" ht="12.75">
      <c r="A18" s="23">
        <v>412</v>
      </c>
      <c r="B18" s="27" t="s">
        <v>71</v>
      </c>
      <c r="C18" s="25"/>
      <c r="D18" s="25"/>
      <c r="E18" s="25"/>
      <c r="F18" s="2"/>
      <c r="G18" s="39">
        <v>98.77</v>
      </c>
      <c r="H18" s="5"/>
      <c r="I18" s="5"/>
      <c r="J18" s="39"/>
    </row>
    <row r="19" spans="1:10" ht="12.75">
      <c r="A19" s="23">
        <v>413</v>
      </c>
      <c r="B19" s="27" t="s">
        <v>65</v>
      </c>
      <c r="C19" s="25"/>
      <c r="D19" s="25"/>
      <c r="E19" s="25"/>
      <c r="F19" s="2"/>
      <c r="G19" s="81">
        <v>0.82</v>
      </c>
      <c r="H19" s="5"/>
      <c r="I19" s="83"/>
      <c r="J19" s="39"/>
    </row>
    <row r="20" spans="1:10" ht="12.75">
      <c r="A20" s="23"/>
      <c r="B20" s="28" t="s">
        <v>50</v>
      </c>
      <c r="C20" s="25"/>
      <c r="D20" s="25"/>
      <c r="E20" s="25"/>
      <c r="F20" s="2"/>
      <c r="G20" s="45"/>
      <c r="H20" s="5"/>
      <c r="I20" s="92">
        <f>+I12-I17</f>
        <v>272.87838999999997</v>
      </c>
      <c r="J20" s="39"/>
    </row>
    <row r="21" spans="1:10" ht="12.75">
      <c r="A21" s="23"/>
      <c r="B21" s="24" t="s">
        <v>20</v>
      </c>
      <c r="C21" s="7"/>
      <c r="D21" s="7"/>
      <c r="E21" s="7"/>
      <c r="F21" s="7"/>
      <c r="G21" s="39"/>
      <c r="H21" s="5"/>
      <c r="I21" s="5"/>
      <c r="J21" s="39"/>
    </row>
    <row r="22" spans="1:10" ht="12.75">
      <c r="A22" s="23">
        <v>52</v>
      </c>
      <c r="B22" s="28" t="s">
        <v>51</v>
      </c>
      <c r="C22" s="7"/>
      <c r="D22" s="7"/>
      <c r="E22" s="7"/>
      <c r="F22" s="7"/>
      <c r="G22" s="39"/>
      <c r="H22" s="5"/>
      <c r="I22" s="96">
        <f>SUM(G23:G24)</f>
        <v>37.27889</v>
      </c>
      <c r="J22" s="39"/>
    </row>
    <row r="23" spans="1:10" ht="12.75">
      <c r="A23" s="23">
        <v>521</v>
      </c>
      <c r="B23" s="27" t="s">
        <v>46</v>
      </c>
      <c r="C23" s="7"/>
      <c r="D23" s="7"/>
      <c r="E23" s="7"/>
      <c r="F23" s="7"/>
      <c r="G23" s="39">
        <v>31.995669999999997</v>
      </c>
      <c r="H23" s="5"/>
      <c r="I23" s="5"/>
      <c r="J23" s="39"/>
    </row>
    <row r="24" spans="1:10" ht="12.75">
      <c r="A24" s="23">
        <v>522</v>
      </c>
      <c r="B24" s="27" t="s">
        <v>64</v>
      </c>
      <c r="C24" s="7"/>
      <c r="D24" s="7"/>
      <c r="E24" s="7"/>
      <c r="F24" s="7"/>
      <c r="G24" s="81">
        <v>5.28322</v>
      </c>
      <c r="H24" s="5"/>
      <c r="I24" s="83"/>
      <c r="J24" s="39"/>
    </row>
    <row r="25" spans="1:10" ht="12.75">
      <c r="A25" s="23"/>
      <c r="B25" s="28" t="s">
        <v>52</v>
      </c>
      <c r="C25" s="7"/>
      <c r="D25" s="7"/>
      <c r="E25" s="7"/>
      <c r="F25" s="7"/>
      <c r="G25" s="57"/>
      <c r="H25" s="5"/>
      <c r="I25" s="92">
        <f>+I20+I22</f>
        <v>310.15727999999996</v>
      </c>
      <c r="J25" s="39"/>
    </row>
    <row r="26" spans="1:10" ht="12.75">
      <c r="A26" s="23"/>
      <c r="B26" s="24" t="s">
        <v>19</v>
      </c>
      <c r="C26" s="7"/>
      <c r="D26" s="7"/>
      <c r="E26" s="7"/>
      <c r="F26" s="7"/>
      <c r="G26" s="57"/>
      <c r="H26" s="5"/>
      <c r="I26" s="5"/>
      <c r="J26" s="39"/>
    </row>
    <row r="27" spans="1:10" ht="12.75">
      <c r="A27" s="23">
        <v>42</v>
      </c>
      <c r="B27" s="26" t="s">
        <v>21</v>
      </c>
      <c r="C27" s="7"/>
      <c r="D27" s="7"/>
      <c r="E27" s="7"/>
      <c r="F27" s="7"/>
      <c r="G27" s="39"/>
      <c r="H27" s="5"/>
      <c r="I27" s="78">
        <f>SUM(G28:G29)</f>
        <v>1.9294399999999998</v>
      </c>
      <c r="J27" s="39"/>
    </row>
    <row r="28" spans="1:10" ht="12.75">
      <c r="A28" s="23">
        <v>421</v>
      </c>
      <c r="B28" s="27" t="s">
        <v>66</v>
      </c>
      <c r="C28" s="7"/>
      <c r="D28" s="7"/>
      <c r="E28" s="7"/>
      <c r="F28" s="7"/>
      <c r="G28" s="57">
        <v>1.8968699999999998</v>
      </c>
      <c r="H28" s="5"/>
      <c r="I28" s="79"/>
      <c r="J28" s="39"/>
    </row>
    <row r="29" spans="1:11" ht="12.75">
      <c r="A29" s="23">
        <v>422</v>
      </c>
      <c r="B29" s="27" t="s">
        <v>67</v>
      </c>
      <c r="C29" s="7"/>
      <c r="D29" s="7"/>
      <c r="E29" s="7"/>
      <c r="F29" s="7"/>
      <c r="G29" s="81">
        <v>0.03257</v>
      </c>
      <c r="H29" s="5"/>
      <c r="I29" s="83"/>
      <c r="J29" s="39"/>
      <c r="K29" s="46"/>
    </row>
    <row r="30" spans="1:11" ht="12.75">
      <c r="A30" s="23"/>
      <c r="B30" s="28" t="s">
        <v>53</v>
      </c>
      <c r="C30" s="7"/>
      <c r="D30" s="7"/>
      <c r="E30" s="7"/>
      <c r="F30" s="7"/>
      <c r="G30" s="57"/>
      <c r="H30" s="5"/>
      <c r="I30" s="92">
        <f>+I25-I27</f>
        <v>308.22783999999996</v>
      </c>
      <c r="J30" s="39"/>
      <c r="K30" s="97"/>
    </row>
    <row r="31" spans="1:10" ht="12.75">
      <c r="A31" s="23"/>
      <c r="B31" s="6" t="s">
        <v>19</v>
      </c>
      <c r="C31" s="8"/>
      <c r="D31" s="8"/>
      <c r="E31" s="8"/>
      <c r="F31" s="8"/>
      <c r="G31" s="39"/>
      <c r="H31" s="5"/>
      <c r="I31" s="5"/>
      <c r="J31" s="39"/>
    </row>
    <row r="32" spans="1:10" ht="12.75">
      <c r="A32" s="23">
        <v>44</v>
      </c>
      <c r="B32" s="26" t="s">
        <v>54</v>
      </c>
      <c r="C32" s="8"/>
      <c r="D32" s="8"/>
      <c r="E32" s="8"/>
      <c r="F32" s="8"/>
      <c r="G32" s="39"/>
      <c r="H32" s="5"/>
      <c r="I32" s="78">
        <f>+G33</f>
        <v>88.37</v>
      </c>
      <c r="J32" s="39"/>
    </row>
    <row r="33" spans="1:10" ht="12.75">
      <c r="A33" s="23">
        <v>440</v>
      </c>
      <c r="B33" s="27" t="s">
        <v>22</v>
      </c>
      <c r="C33" s="8"/>
      <c r="D33" s="8"/>
      <c r="E33" s="8"/>
      <c r="F33" s="8"/>
      <c r="G33" s="81">
        <v>88.37</v>
      </c>
      <c r="H33" s="5"/>
      <c r="I33" s="83"/>
      <c r="J33" s="39"/>
    </row>
    <row r="34" spans="1:11" ht="12.75">
      <c r="A34" s="23"/>
      <c r="B34" s="28" t="s">
        <v>55</v>
      </c>
      <c r="C34" s="7"/>
      <c r="D34" s="7"/>
      <c r="E34" s="7"/>
      <c r="F34" s="7"/>
      <c r="G34" s="57"/>
      <c r="H34" s="5"/>
      <c r="I34" s="92">
        <f>+I30-I32</f>
        <v>219.85783999999995</v>
      </c>
      <c r="J34" s="39"/>
      <c r="K34" s="97"/>
    </row>
    <row r="35" spans="1:10" ht="12.75">
      <c r="A35" s="23"/>
      <c r="B35" s="6" t="s">
        <v>20</v>
      </c>
      <c r="C35" s="7"/>
      <c r="D35" s="7"/>
      <c r="E35" s="7"/>
      <c r="F35" s="7"/>
      <c r="G35" s="57"/>
      <c r="H35" s="5"/>
      <c r="I35" s="5"/>
      <c r="J35" s="39"/>
    </row>
    <row r="36" spans="1:10" ht="12.75">
      <c r="A36" s="23">
        <v>53</v>
      </c>
      <c r="B36" s="28" t="s">
        <v>56</v>
      </c>
      <c r="C36" s="7"/>
      <c r="D36" s="7"/>
      <c r="E36" s="7"/>
      <c r="F36" s="7"/>
      <c r="G36" s="57"/>
      <c r="H36" s="5"/>
      <c r="I36" s="84">
        <f>+G37</f>
        <v>0.57</v>
      </c>
      <c r="J36" s="39"/>
    </row>
    <row r="37" spans="1:10" ht="12.75">
      <c r="A37" s="23">
        <v>530</v>
      </c>
      <c r="B37" s="27" t="s">
        <v>68</v>
      </c>
      <c r="C37" s="7"/>
      <c r="D37" s="7"/>
      <c r="E37" s="7"/>
      <c r="F37" s="7"/>
      <c r="G37" s="81">
        <v>0.57</v>
      </c>
      <c r="H37" s="5"/>
      <c r="I37" s="84"/>
      <c r="J37" s="39"/>
    </row>
    <row r="38" spans="1:10" ht="12.75">
      <c r="A38" s="23"/>
      <c r="B38" s="6" t="s">
        <v>19</v>
      </c>
      <c r="C38" s="7"/>
      <c r="D38" s="7"/>
      <c r="E38" s="7"/>
      <c r="F38" s="7"/>
      <c r="G38" s="57"/>
      <c r="H38" s="5"/>
      <c r="I38" s="79"/>
      <c r="J38" s="39"/>
    </row>
    <row r="39" spans="1:10" ht="12.75">
      <c r="A39" s="23">
        <v>43</v>
      </c>
      <c r="B39" s="28" t="s">
        <v>88</v>
      </c>
      <c r="C39" s="25"/>
      <c r="D39" s="25"/>
      <c r="E39" s="25"/>
      <c r="F39" s="2"/>
      <c r="G39" s="57"/>
      <c r="H39" s="79"/>
      <c r="I39" s="84">
        <f>+G40</f>
        <v>1.45</v>
      </c>
      <c r="J39" s="39"/>
    </row>
    <row r="40" spans="1:10" ht="12.75">
      <c r="A40" s="23">
        <v>430</v>
      </c>
      <c r="B40" s="27" t="s">
        <v>89</v>
      </c>
      <c r="C40" s="25"/>
      <c r="D40" s="25"/>
      <c r="E40" s="25"/>
      <c r="F40" s="2"/>
      <c r="G40" s="81">
        <v>1.45</v>
      </c>
      <c r="H40" s="79"/>
      <c r="I40" s="83"/>
      <c r="J40" s="39"/>
    </row>
    <row r="41" spans="1:11" ht="13.5" thickBot="1">
      <c r="A41" s="23"/>
      <c r="B41" s="34" t="s">
        <v>85</v>
      </c>
      <c r="C41" s="8"/>
      <c r="D41" s="8"/>
      <c r="E41" s="8"/>
      <c r="F41" s="8"/>
      <c r="G41" s="39"/>
      <c r="H41" s="5"/>
      <c r="I41" s="93">
        <f>+I34+I36-I39</f>
        <v>218.97783999999996</v>
      </c>
      <c r="J41" s="39"/>
      <c r="K41" s="48"/>
    </row>
    <row r="42" spans="1:10" ht="13.5" thickTop="1">
      <c r="A42" s="30"/>
      <c r="B42" s="47"/>
      <c r="C42" s="14"/>
      <c r="D42" s="14"/>
      <c r="E42" s="14"/>
      <c r="F42" s="14"/>
      <c r="G42" s="57"/>
      <c r="H42" s="79"/>
      <c r="I42" s="79"/>
      <c r="J42" s="57"/>
    </row>
    <row r="43" spans="1:11" ht="12.75">
      <c r="A43" s="30"/>
      <c r="B43" s="31"/>
      <c r="C43" s="14"/>
      <c r="D43" s="14"/>
      <c r="E43" s="14"/>
      <c r="F43" s="14"/>
      <c r="G43" s="57"/>
      <c r="H43" s="79"/>
      <c r="I43" s="84"/>
      <c r="J43" s="57"/>
      <c r="K43" s="12"/>
    </row>
    <row r="44" spans="1:10" ht="12.75">
      <c r="A44" s="30"/>
      <c r="B44" s="35"/>
      <c r="C44" s="14"/>
      <c r="D44" s="14"/>
      <c r="E44" s="14"/>
      <c r="F44" s="14"/>
      <c r="G44" s="57"/>
      <c r="H44" s="79"/>
      <c r="I44" s="79"/>
      <c r="J44" s="57"/>
    </row>
    <row r="45" spans="1:10" ht="12.75">
      <c r="A45" s="30"/>
      <c r="B45" s="34"/>
      <c r="C45" s="14"/>
      <c r="D45" s="14"/>
      <c r="E45" s="14"/>
      <c r="F45" s="14"/>
      <c r="G45" s="57"/>
      <c r="H45" s="79"/>
      <c r="I45" s="84"/>
      <c r="J45" s="57"/>
    </row>
    <row r="46" spans="1:10" ht="12.75">
      <c r="A46" s="30"/>
      <c r="B46" s="35"/>
      <c r="C46" s="14"/>
      <c r="D46" s="14"/>
      <c r="E46" s="14"/>
      <c r="F46" s="14"/>
      <c r="G46" s="95"/>
      <c r="H46" s="32"/>
      <c r="I46" s="33"/>
      <c r="J46" s="57"/>
    </row>
    <row r="47" spans="1:11" ht="12.75">
      <c r="A47" s="30"/>
      <c r="B47" s="34"/>
      <c r="C47" s="14"/>
      <c r="D47" s="14"/>
      <c r="E47" s="14"/>
      <c r="F47" s="14"/>
      <c r="G47" s="40"/>
      <c r="H47" s="11"/>
      <c r="I47" s="18"/>
      <c r="J47" s="57"/>
      <c r="K47" s="12"/>
    </row>
    <row r="50" spans="1:11" ht="12.75">
      <c r="A50" s="30"/>
      <c r="B50" s="34"/>
      <c r="C50" s="14"/>
      <c r="D50" s="14"/>
      <c r="E50" s="14"/>
      <c r="F50" s="14"/>
      <c r="G50" s="40"/>
      <c r="H50" s="11"/>
      <c r="I50" s="18"/>
      <c r="J50" s="57"/>
      <c r="K50" s="12"/>
    </row>
    <row r="51" spans="1:11" ht="12.75">
      <c r="A51" s="50"/>
      <c r="B51" s="50" t="s">
        <v>96</v>
      </c>
      <c r="C51" s="50"/>
      <c r="D51" s="50" t="s">
        <v>97</v>
      </c>
      <c r="E51" s="50"/>
      <c r="F51" s="50"/>
      <c r="G51" s="56" t="s">
        <v>98</v>
      </c>
      <c r="H51" s="56"/>
      <c r="I51" s="56"/>
      <c r="J51" s="57"/>
      <c r="K51" s="12"/>
    </row>
    <row r="52" spans="1:11" ht="12.75">
      <c r="A52" s="50"/>
      <c r="B52" s="50" t="s">
        <v>102</v>
      </c>
      <c r="C52" s="50"/>
      <c r="D52" s="50" t="s">
        <v>100</v>
      </c>
      <c r="E52" s="50"/>
      <c r="F52" s="50"/>
      <c r="G52" s="56" t="s">
        <v>101</v>
      </c>
      <c r="H52" s="56"/>
      <c r="I52" s="56"/>
      <c r="J52" s="57"/>
      <c r="K52" s="12"/>
    </row>
    <row r="53" spans="2:5" ht="12.75">
      <c r="B53" s="37"/>
      <c r="C53" s="37"/>
      <c r="D53" s="37"/>
      <c r="E53" s="36"/>
    </row>
  </sheetData>
  <sheetProtection password="CF7A" sheet="1"/>
  <mergeCells count="4">
    <mergeCell ref="A6:I6"/>
    <mergeCell ref="A7:I7"/>
    <mergeCell ref="A8:I8"/>
    <mergeCell ref="A9:I9"/>
  </mergeCells>
  <printOptions/>
  <pageMargins left="0.8464566929133859" right="0.8464566929133859" top="0.7874015748031497" bottom="0.2755905511811024" header="0" footer="0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2019-09-30T19:39:54Z</cp:lastPrinted>
  <dcterms:created xsi:type="dcterms:W3CDTF">2002-03-04T23:42:58Z</dcterms:created>
  <dcterms:modified xsi:type="dcterms:W3CDTF">2019-09-30T20:19:20Z</dcterms:modified>
  <cp:category/>
  <cp:version/>
  <cp:contentType/>
  <cp:contentStatus/>
</cp:coreProperties>
</file>