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19\"/>
    </mc:Choice>
  </mc:AlternateContent>
  <bookViews>
    <workbookView xWindow="0" yWindow="0" windowWidth="19200" windowHeight="7050"/>
  </bookViews>
  <sheets>
    <sheet name="BG" sheetId="1" r:id="rId1"/>
    <sheet name="ER" sheetId="2" r:id="rId2"/>
  </sheets>
  <externalReferences>
    <externalReference r:id="rId3"/>
  </externalReferences>
  <definedNames>
    <definedName name="__123Graph_AGRAPH1" hidden="1">#REF!</definedName>
    <definedName name="fond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2" l="1"/>
  <c r="B20" i="2"/>
  <c r="B22" i="2" s="1"/>
  <c r="B12" i="2"/>
  <c r="B23" i="2" s="1"/>
  <c r="B29" i="2" s="1"/>
  <c r="B32" i="2" s="1"/>
  <c r="B35" i="2" s="1"/>
  <c r="B41" i="1"/>
  <c r="B35" i="1"/>
  <c r="B30" i="1"/>
  <c r="B17" i="1"/>
  <c r="B11" i="1"/>
  <c r="B21" i="1" s="1"/>
  <c r="B36" i="1" l="1"/>
  <c r="B42" i="1" s="1"/>
  <c r="B43" i="1" s="1"/>
</calcChain>
</file>

<file path=xl/sharedStrings.xml><?xml version="1.0" encoding="utf-8"?>
<sst xmlns="http://schemas.openxmlformats.org/spreadsheetml/2006/main" count="70" uniqueCount="64">
  <si>
    <t xml:space="preserve">Banco Davivienda Salvadoreño, S. A. y Subsidiaria                                                                                       Balance General Consolidado
Al 31 de Agosto de 2019
(expresado en miles de dólares de los Estados Unidos de América)
Banco Davivienda Salvadoreño, S. A. y Subsidiaria
</t>
  </si>
  <si>
    <t>Activo</t>
  </si>
  <si>
    <t>Activos de intermediación</t>
  </si>
  <si>
    <t>Caja y bancos</t>
  </si>
  <si>
    <t>Reportos y otras operaciones bursátiles, neto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</si>
  <si>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</si>
  <si>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</si>
  <si>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</si>
  <si>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</si>
  <si>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Inversiones accionarias</t>
  </si>
  <si>
    <t>Diversos, neto de reservas de saneamiento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</si>
  <si>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</si>
  <si>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</si>
  <si>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</si>
  <si>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</si>
  <si>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</si>
  <si>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</si>
  <si>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</si>
  <si>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</si>
  <si>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operaciones bursátiles</t>
  </si>
  <si>
    <t>Títulos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</si>
  <si>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</si>
  <si>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</si>
  <si>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</si>
  <si>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</si>
  <si>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</si>
  <si>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</si>
  <si>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</si>
  <si>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Reservas de capital, resultados acumulados y patrimonio no ganado</t>
  </si>
  <si>
    <t>Total patrimonio</t>
  </si>
  <si>
    <t>Total pasivo y patrimonio</t>
  </si>
  <si>
    <t xml:space="preserve">     Gerardo Siman</t>
  </si>
  <si>
    <t>Ashali Baños</t>
  </si>
  <si>
    <t>Presidente Ejecutivo</t>
  </si>
  <si>
    <t>Contador General</t>
  </si>
  <si>
    <t xml:space="preserve">Banco Davivienda Salvadoreño, S. A. y Subsidiaria                                                                                     Estado de resultados Consolidado
Al 31 de Agosto de 2019
(expresado en miles de dólares de los Estados Unidos de América)
Banco Davivienda Salvadoreño, S. A. y Subsidiaria
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</si>
  <si>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</si>
  <si>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</si>
  <si>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</si>
  <si>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</si>
  <si>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</si>
  <si>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</si>
  <si>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</si>
  <si>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</si>
  <si>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</si>
  <si>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 -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</si>
  <si>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</si>
  <si>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</si>
  <si>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</si>
  <si>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</si>
  <si>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Operaciones en Moneda Extranjera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</si>
  <si>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</si>
  <si>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</si>
  <si>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</si>
  <si>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</si>
  <si>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</si>
  <si>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</si>
  <si>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</si>
  <si>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</si>
  <si>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ingresos, neto</t>
  </si>
  <si>
    <t>Utilidad antes de impuestos</t>
  </si>
  <si>
    <t>Impuesto sobre la renta</t>
  </si>
  <si>
    <t>Contribucion grandes contribuyentes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</si>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</sst>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,##0.0"/>
    <numFmt numFmtId="165" formatCode="&quot;$&quot;* \ #,##0.0;"/>
    <numFmt numFmtId="166" formatCode="#,##0.0;"/>
    <numFmt numFmtId="167" formatCode="#,##0.0_-;"/>
    <numFmt numFmtId="168" formatCode="&quot;$&quot;* #,##0.0"/>
    <numFmt numFmtId="169" formatCode="_ * #,##0.00_ ;_ * \-#,##0.00_ ;_ * &quot;-&quot;??_ ;_ @_ "/>
    <numFmt numFmtId="170" formatCode="_ * #,##0_ ;_ * \-#,##0_ ;_ * &quot;-&quot;??_ ;_ @_ "/>
    <numFmt numFmtId="171" formatCode="&quot;$&quot;* #,##0.0;"/>
    <numFmt numFmtId="172" formatCode="#,##0.0;\ \(#,##0.0\)"/>
    <numFmt numFmtId="173" formatCode="_-* #,##0.0_-;\-* #,##0.0_-;_-* &quot;-&quot;?_-;_-@_-"/>
    <numFmt numFmtId="174" formatCode="#,##0.0;&quot; &quot;@"/>
    <numFmt numFmtId="175" formatCode="#,##0.0;\ \(#,##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color theme="1"/>
      <name val="Times New Roman"/>
      <family val="1"/>
    </font>
    <font>
      <b/>
      <sz val="11.5"/>
      <color theme="1"/>
      <name val="Times New Roman"/>
      <family val="1"/>
    </font>
    <font>
      <sz val="12"/>
      <color theme="1"/>
      <name val="Times New Roman"/>
      <family val="1"/>
    </font>
    <font>
      <sz val="11.5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9" fontId="4" fillId="0" borderId="0" applyFont="0" applyFill="0" applyBorder="0" applyAlignment="0" applyProtection="0"/>
    <xf numFmtId="0" fontId="4" fillId="0" borderId="0"/>
  </cellStyleXfs>
  <cellXfs count="44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right"/>
    </xf>
    <xf numFmtId="0" fontId="3" fillId="0" borderId="0" xfId="0" applyFont="1"/>
    <xf numFmtId="165" fontId="3" fillId="0" borderId="0" xfId="0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166" fontId="3" fillId="0" borderId="2" xfId="0" applyNumberFormat="1" applyFont="1" applyBorder="1" applyAlignment="1">
      <alignment horizontal="right"/>
    </xf>
    <xf numFmtId="167" fontId="0" fillId="0" borderId="0" xfId="0" applyNumberFormat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wrapText="1"/>
    </xf>
    <xf numFmtId="166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166" fontId="3" fillId="0" borderId="1" xfId="0" applyNumberFormat="1" applyFont="1" applyBorder="1" applyAlignment="1">
      <alignment horizontal="right" vertical="center"/>
    </xf>
    <xf numFmtId="167" fontId="3" fillId="0" borderId="0" xfId="0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168" fontId="3" fillId="0" borderId="3" xfId="0" applyNumberFormat="1" applyFon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70" fontId="5" fillId="0" borderId="0" xfId="1" applyNumberFormat="1" applyFont="1" applyFill="1"/>
    <xf numFmtId="0" fontId="0" fillId="0" borderId="1" xfId="0" applyBorder="1" applyAlignment="1">
      <alignment horizontal="right"/>
    </xf>
    <xf numFmtId="0" fontId="6" fillId="0" borderId="0" xfId="2" applyFont="1" applyFill="1"/>
    <xf numFmtId="0" fontId="6" fillId="0" borderId="0" xfId="2" applyFont="1" applyFill="1" applyAlignment="1">
      <alignment horizontal="center"/>
    </xf>
    <xf numFmtId="0" fontId="0" fillId="0" borderId="0" xfId="0" applyAlignment="1">
      <alignment wrapText="1"/>
    </xf>
    <xf numFmtId="0" fontId="7" fillId="0" borderId="0" xfId="0" applyFont="1" applyBorder="1" applyAlignment="1">
      <alignment horizontal="center"/>
    </xf>
    <xf numFmtId="0" fontId="8" fillId="0" borderId="0" xfId="0" applyFont="1"/>
    <xf numFmtId="167" fontId="9" fillId="0" borderId="0" xfId="0" applyNumberFormat="1" applyFont="1" applyBorder="1" applyAlignment="1">
      <alignment horizontal="right"/>
    </xf>
    <xf numFmtId="0" fontId="10" fillId="0" borderId="0" xfId="0" applyFont="1"/>
    <xf numFmtId="171" fontId="9" fillId="0" borderId="0" xfId="0" applyNumberFormat="1" applyFont="1" applyBorder="1" applyAlignment="1">
      <alignment horizontal="right"/>
    </xf>
    <xf numFmtId="172" fontId="9" fillId="0" borderId="0" xfId="0" applyNumberFormat="1" applyFont="1" applyBorder="1" applyAlignment="1">
      <alignment horizontal="right"/>
    </xf>
    <xf numFmtId="173" fontId="9" fillId="0" borderId="0" xfId="0" applyNumberFormat="1" applyFont="1" applyBorder="1" applyAlignment="1">
      <alignment horizontal="right"/>
    </xf>
    <xf numFmtId="0" fontId="3" fillId="0" borderId="0" xfId="0" applyFont="1" applyAlignment="1"/>
    <xf numFmtId="172" fontId="9" fillId="0" borderId="2" xfId="0" applyNumberFormat="1" applyFont="1" applyBorder="1" applyAlignment="1">
      <alignment horizontal="right"/>
    </xf>
    <xf numFmtId="172" fontId="9" fillId="0" borderId="0" xfId="0" applyNumberFormat="1" applyFont="1" applyFill="1" applyBorder="1" applyAlignment="1">
      <alignment horizontal="right"/>
    </xf>
    <xf numFmtId="172" fontId="9" fillId="0" borderId="1" xfId="0" applyNumberFormat="1" applyFont="1" applyFill="1" applyBorder="1" applyAlignment="1">
      <alignment horizontal="right"/>
    </xf>
    <xf numFmtId="172" fontId="9" fillId="0" borderId="2" xfId="0" applyNumberFormat="1" applyFont="1" applyFill="1" applyBorder="1" applyAlignment="1">
      <alignment horizontal="right"/>
    </xf>
    <xf numFmtId="172" fontId="9" fillId="0" borderId="1" xfId="0" applyNumberFormat="1" applyFont="1" applyBorder="1" applyAlignment="1">
      <alignment horizontal="right"/>
    </xf>
    <xf numFmtId="174" fontId="11" fillId="0" borderId="0" xfId="0" applyNumberFormat="1" applyFont="1" applyBorder="1" applyAlignment="1">
      <alignment horizontal="right"/>
    </xf>
    <xf numFmtId="175" fontId="9" fillId="0" borderId="0" xfId="0" applyNumberFormat="1" applyFont="1" applyBorder="1" applyAlignment="1">
      <alignment horizontal="right"/>
    </xf>
    <xf numFmtId="171" fontId="9" fillId="0" borderId="4" xfId="0" applyNumberFormat="1" applyFont="1" applyBorder="1" applyAlignment="1">
      <alignment horizontal="right"/>
    </xf>
    <xf numFmtId="164" fontId="12" fillId="0" borderId="0" xfId="0" applyNumberFormat="1" applyFont="1" applyBorder="1" applyAlignment="1">
      <alignment horizontal="right"/>
    </xf>
    <xf numFmtId="0" fontId="3" fillId="0" borderId="0" xfId="0" applyFont="1" applyAlignment="1">
      <alignment wrapText="1"/>
    </xf>
  </cellXfs>
  <cellStyles count="3">
    <cellStyle name="Millares 2" xfId="1"/>
    <cellStyle name="Normal" xfId="0" builtinId="0"/>
    <cellStyle name="Normal 10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DAVIVIENDA/REPORTERIA%20DAVIVIENDA/REPORTERIA%202019/agosto/Balances/HOJA%20DE%20TRABAJ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NSOLIDACION"/>
      <sheetName val="BG"/>
      <sheetName val="ER"/>
      <sheetName val="ECAM PAT"/>
      <sheetName val="Nota 3"/>
      <sheetName val="Nota 4"/>
      <sheetName val="Nota 12.1"/>
      <sheetName val="Nota 14"/>
      <sheetName val="Valida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47"/>
  <sheetViews>
    <sheetView tabSelected="1" zoomScaleNormal="100" workbookViewId="0">
      <selection activeCell="B9" sqref="B9"/>
    </sheetView>
  </sheetViews>
  <sheetFormatPr baseColWidth="10" defaultColWidth="2.54296875" defaultRowHeight="14.5" x14ac:dyDescent="0.35"/>
  <cols>
    <col min="1" max="1" width="67.1796875" customWidth="1"/>
    <col min="2" max="2" width="19.81640625" style="4" customWidth="1"/>
  </cols>
  <sheetData>
    <row r="1" spans="1:2" ht="57.75" customHeight="1" x14ac:dyDescent="0.35">
      <c r="A1" s="1" t="s">
        <v>0</v>
      </c>
      <c r="B1" s="1"/>
    </row>
    <row r="4" spans="1:2" x14ac:dyDescent="0.35">
      <c r="B4" s="2">
        <v>2019</v>
      </c>
    </row>
    <row r="5" spans="1:2" x14ac:dyDescent="0.35">
      <c r="A5" s="3" t="s">
        <v>1</v>
      </c>
    </row>
    <row r="6" spans="1:2" x14ac:dyDescent="0.35">
      <c r="A6" s="3" t="s">
        <v>2</v>
      </c>
    </row>
    <row r="7" spans="1:2" x14ac:dyDescent="0.35">
      <c r="A7" s="5" t="s">
        <v>3</v>
      </c>
      <c r="B7" s="6">
        <v>487585.3</v>
      </c>
    </row>
    <row r="8" spans="1:2" x14ac:dyDescent="0.35">
      <c r="A8" s="5" t="s">
        <v>4</v>
      </c>
      <c r="B8" s="7">
        <v>0</v>
      </c>
    </row>
    <row r="9" spans="1:2" x14ac:dyDescent="0.35">
      <c r="A9" s="5" t="s">
        <v>5</v>
      </c>
      <c r="B9" s="7">
        <v>202863.6</v>
      </c>
    </row>
    <row r="10" spans="1:2" x14ac:dyDescent="0.35">
      <c r="A10" s="5" t="s">
        <v>6</v>
      </c>
      <c r="B10" s="8">
        <v>1851368.4</v>
      </c>
    </row>
    <row r="11" spans="1:2" x14ac:dyDescent="0.35">
      <c r="B11" s="9">
        <f>SUM(B7:B10)</f>
        <v>2541817.2999999998</v>
      </c>
    </row>
    <row r="12" spans="1:2" x14ac:dyDescent="0.35">
      <c r="A12" s="3" t="s">
        <v>7</v>
      </c>
      <c r="B12" s="10"/>
    </row>
    <row r="13" spans="1:2" x14ac:dyDescent="0.35">
      <c r="A13" s="5" t="s">
        <v>8</v>
      </c>
      <c r="B13" s="7">
        <v>3463.3</v>
      </c>
    </row>
    <row r="14" spans="1:2" x14ac:dyDescent="0.35">
      <c r="A14" s="5" t="s">
        <v>9</v>
      </c>
      <c r="B14" s="11">
        <v>4886</v>
      </c>
    </row>
    <row r="15" spans="1:2" ht="9.75" customHeight="1" x14ac:dyDescent="0.35">
      <c r="A15" s="12" t="s">
        <v>10</v>
      </c>
      <c r="B15" s="13">
        <v>33185.1</v>
      </c>
    </row>
    <row r="16" spans="1:2" ht="5.25" customHeight="1" x14ac:dyDescent="0.35">
      <c r="A16" s="14"/>
      <c r="B16" s="15"/>
    </row>
    <row r="17" spans="1:2" x14ac:dyDescent="0.35">
      <c r="B17" s="9">
        <f>SUM(B13:B15)</f>
        <v>41534.399999999994</v>
      </c>
    </row>
    <row r="18" spans="1:2" x14ac:dyDescent="0.35">
      <c r="A18" s="3" t="s">
        <v>11</v>
      </c>
      <c r="B18" s="16"/>
    </row>
    <row r="19" spans="1:2" x14ac:dyDescent="0.35">
      <c r="A19" s="12" t="s">
        <v>12</v>
      </c>
      <c r="B19" s="17">
        <v>45436.800000000003</v>
      </c>
    </row>
    <row r="20" spans="1:2" x14ac:dyDescent="0.35">
      <c r="A20" s="14"/>
      <c r="B20" s="18"/>
    </row>
    <row r="21" spans="1:2" ht="15" thickBot="1" x14ac:dyDescent="0.4">
      <c r="A21" s="5" t="s">
        <v>13</v>
      </c>
      <c r="B21" s="19">
        <f>B11+B17+B19</f>
        <v>2628788.4999999995</v>
      </c>
    </row>
    <row r="22" spans="1:2" ht="15" thickTop="1" x14ac:dyDescent="0.35">
      <c r="A22" s="3" t="s">
        <v>14</v>
      </c>
      <c r="B22" s="20"/>
    </row>
    <row r="23" spans="1:2" x14ac:dyDescent="0.35">
      <c r="A23" s="3" t="s">
        <v>15</v>
      </c>
      <c r="B23" s="10"/>
    </row>
    <row r="24" spans="1:2" x14ac:dyDescent="0.35">
      <c r="A24" s="5" t="s">
        <v>16</v>
      </c>
      <c r="B24" s="6">
        <v>1685183.7</v>
      </c>
    </row>
    <row r="25" spans="1:2" x14ac:dyDescent="0.35">
      <c r="A25" s="5" t="s">
        <v>17</v>
      </c>
      <c r="B25" s="7">
        <v>13450</v>
      </c>
    </row>
    <row r="26" spans="1:2" x14ac:dyDescent="0.35">
      <c r="A26" s="5" t="s">
        <v>18</v>
      </c>
      <c r="B26" s="7">
        <v>388267.2</v>
      </c>
    </row>
    <row r="27" spans="1:2" x14ac:dyDescent="0.35">
      <c r="A27" s="5" t="s">
        <v>19</v>
      </c>
      <c r="B27" s="7">
        <v>1830</v>
      </c>
    </row>
    <row r="28" spans="1:2" x14ac:dyDescent="0.35">
      <c r="A28" s="5" t="s">
        <v>20</v>
      </c>
      <c r="B28" s="7">
        <v>185610.5</v>
      </c>
    </row>
    <row r="29" spans="1:2" x14ac:dyDescent="0.35">
      <c r="A29" s="5" t="s">
        <v>21</v>
      </c>
      <c r="B29" s="8">
        <v>14879.1</v>
      </c>
    </row>
    <row r="30" spans="1:2" x14ac:dyDescent="0.35">
      <c r="A30" s="21"/>
      <c r="B30" s="9">
        <f>SUM(B24:B29)</f>
        <v>2289220.5</v>
      </c>
    </row>
    <row r="31" spans="1:2" x14ac:dyDescent="0.35">
      <c r="A31" s="3" t="s">
        <v>22</v>
      </c>
      <c r="B31" s="10"/>
    </row>
    <row r="32" spans="1:2" x14ac:dyDescent="0.35">
      <c r="A32" s="5" t="s">
        <v>23</v>
      </c>
      <c r="B32" s="7">
        <v>26464.799999999999</v>
      </c>
    </row>
    <row r="33" spans="1:2" x14ac:dyDescent="0.35">
      <c r="A33" s="5" t="s">
        <v>24</v>
      </c>
      <c r="B33" s="7">
        <v>3564.4</v>
      </c>
    </row>
    <row r="34" spans="1:2" x14ac:dyDescent="0.35">
      <c r="A34" s="5" t="s">
        <v>21</v>
      </c>
      <c r="B34" s="8">
        <v>19582.599999999999</v>
      </c>
    </row>
    <row r="35" spans="1:2" x14ac:dyDescent="0.35">
      <c r="B35" s="9">
        <f>SUM(B32:B34)</f>
        <v>49611.8</v>
      </c>
    </row>
    <row r="36" spans="1:2" x14ac:dyDescent="0.35">
      <c r="A36" s="5" t="s">
        <v>25</v>
      </c>
      <c r="B36" s="9">
        <f>B35+B30</f>
        <v>2338832.2999999998</v>
      </c>
    </row>
    <row r="37" spans="1:2" x14ac:dyDescent="0.35">
      <c r="A37" s="3" t="s">
        <v>26</v>
      </c>
      <c r="B37" s="10"/>
    </row>
    <row r="38" spans="1:2" x14ac:dyDescent="0.35">
      <c r="A38" s="5" t="s">
        <v>27</v>
      </c>
      <c r="B38" s="7">
        <v>150000</v>
      </c>
    </row>
    <row r="39" spans="1:2" x14ac:dyDescent="0.35">
      <c r="A39" s="12" t="s">
        <v>28</v>
      </c>
      <c r="B39" s="17">
        <v>139956.20000000001</v>
      </c>
    </row>
    <row r="40" spans="1:2" x14ac:dyDescent="0.35">
      <c r="A40" s="14"/>
      <c r="B40" s="22"/>
    </row>
    <row r="41" spans="1:2" x14ac:dyDescent="0.35">
      <c r="A41" s="5" t="s">
        <v>29</v>
      </c>
      <c r="B41" s="8">
        <f>SUM(B38:B40)</f>
        <v>289956.2</v>
      </c>
    </row>
    <row r="42" spans="1:2" ht="15" thickBot="1" x14ac:dyDescent="0.4">
      <c r="A42" s="5" t="s">
        <v>30</v>
      </c>
      <c r="B42" s="19">
        <f>B41+B36</f>
        <v>2628788.5</v>
      </c>
    </row>
    <row r="43" spans="1:2" ht="15" thickTop="1" x14ac:dyDescent="0.35">
      <c r="B43" s="4">
        <f>+B21-B42</f>
        <v>0</v>
      </c>
    </row>
    <row r="46" spans="1:2" x14ac:dyDescent="0.35">
      <c r="A46" s="23" t="s">
        <v>31</v>
      </c>
      <c r="B46" s="24" t="s">
        <v>32</v>
      </c>
    </row>
    <row r="47" spans="1:2" x14ac:dyDescent="0.35">
      <c r="A47" s="23" t="s">
        <v>33</v>
      </c>
      <c r="B47" s="24" t="s">
        <v>34</v>
      </c>
    </row>
  </sheetData>
  <mergeCells count="7">
    <mergeCell ref="A1:B1"/>
    <mergeCell ref="A15:A16"/>
    <mergeCell ref="B15:B16"/>
    <mergeCell ref="A19:A20"/>
    <mergeCell ref="B19:B20"/>
    <mergeCell ref="A39:A40"/>
    <mergeCell ref="B39:B40"/>
  </mergeCells>
  <pageMargins left="0.55208333333333337" right="0.39370078740157483" top="0.72916666666666663" bottom="0.78740157480314965" header="0.15625" footer="0.31496062992125984"/>
  <pageSetup orientation="portrait" horizontalDpi="300" verticalDpi="300" r:id="rId1"/>
  <headerFooter>
    <oddHeader>&amp;C&amp;"Algerian,Normal"&amp;14Banco CONSOLIDADO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43"/>
  <sheetViews>
    <sheetView zoomScaleNormal="100" workbookViewId="0">
      <selection activeCell="B10" sqref="B10"/>
    </sheetView>
  </sheetViews>
  <sheetFormatPr baseColWidth="10" defaultColWidth="2.453125" defaultRowHeight="15.5" x14ac:dyDescent="0.35"/>
  <cols>
    <col min="1" max="1" width="65.81640625" customWidth="1"/>
    <col min="2" max="2" width="19" style="42" customWidth="1"/>
  </cols>
  <sheetData>
    <row r="1" spans="1:2" ht="72.75" customHeight="1" x14ac:dyDescent="0.35">
      <c r="A1" s="1" t="s">
        <v>35</v>
      </c>
      <c r="B1" s="1"/>
    </row>
    <row r="2" spans="1:2" x14ac:dyDescent="0.35">
      <c r="A2" s="25"/>
      <c r="B2" s="26">
        <v>2019</v>
      </c>
    </row>
    <row r="3" spans="1:2" x14ac:dyDescent="0.35">
      <c r="A3" s="27" t="s">
        <v>36</v>
      </c>
      <c r="B3" s="28"/>
    </row>
    <row r="4" spans="1:2" x14ac:dyDescent="0.35">
      <c r="A4" s="29" t="s">
        <v>37</v>
      </c>
      <c r="B4" s="30">
        <v>115316.3</v>
      </c>
    </row>
    <row r="5" spans="1:2" x14ac:dyDescent="0.35">
      <c r="A5" s="29" t="s">
        <v>38</v>
      </c>
      <c r="B5" s="31">
        <v>10899</v>
      </c>
    </row>
    <row r="6" spans="1:2" x14ac:dyDescent="0.35">
      <c r="A6" s="29" t="s">
        <v>39</v>
      </c>
      <c r="B6" s="31">
        <v>7047.9</v>
      </c>
    </row>
    <row r="7" spans="1:2" x14ac:dyDescent="0.35">
      <c r="A7" s="29" t="s">
        <v>40</v>
      </c>
      <c r="B7" s="32">
        <v>14.714879999999999</v>
      </c>
    </row>
    <row r="8" spans="1:2" x14ac:dyDescent="0.35">
      <c r="A8" s="29" t="s">
        <v>41</v>
      </c>
      <c r="B8" s="31">
        <v>88.5</v>
      </c>
    </row>
    <row r="9" spans="1:2" x14ac:dyDescent="0.35">
      <c r="A9" s="29" t="s">
        <v>42</v>
      </c>
      <c r="B9" s="31">
        <v>6625.7</v>
      </c>
    </row>
    <row r="10" spans="1:2" x14ac:dyDescent="0.35">
      <c r="A10" s="29" t="s">
        <v>43</v>
      </c>
      <c r="B10" s="31">
        <v>1046.7</v>
      </c>
    </row>
    <row r="11" spans="1:2" x14ac:dyDescent="0.35">
      <c r="A11" s="29" t="s">
        <v>44</v>
      </c>
      <c r="B11" s="31">
        <v>14689.5</v>
      </c>
    </row>
    <row r="12" spans="1:2" x14ac:dyDescent="0.35">
      <c r="A12" s="33"/>
      <c r="B12" s="34">
        <f>SUM(B4:B11)</f>
        <v>155728.31488000005</v>
      </c>
    </row>
    <row r="13" spans="1:2" x14ac:dyDescent="0.35">
      <c r="A13" s="27" t="s">
        <v>45</v>
      </c>
      <c r="B13" s="28"/>
    </row>
    <row r="14" spans="1:2" x14ac:dyDescent="0.35">
      <c r="A14" s="29" t="s">
        <v>46</v>
      </c>
      <c r="B14" s="31">
        <v>25139.8</v>
      </c>
    </row>
    <row r="15" spans="1:2" x14ac:dyDescent="0.35">
      <c r="A15" s="29" t="s">
        <v>47</v>
      </c>
      <c r="B15" s="31">
        <v>16706.099999999999</v>
      </c>
    </row>
    <row r="16" spans="1:2" x14ac:dyDescent="0.35">
      <c r="A16" s="29" t="s">
        <v>48</v>
      </c>
      <c r="B16" s="31">
        <v>7651</v>
      </c>
    </row>
    <row r="17" spans="1:2" x14ac:dyDescent="0.35">
      <c r="A17" s="29" t="s">
        <v>49</v>
      </c>
      <c r="B17" s="31">
        <v>89.3</v>
      </c>
    </row>
    <row r="18" spans="1:2" x14ac:dyDescent="0.35">
      <c r="A18" s="29" t="s">
        <v>50</v>
      </c>
      <c r="B18" s="35">
        <v>0</v>
      </c>
    </row>
    <row r="19" spans="1:2" x14ac:dyDescent="0.35">
      <c r="A19" s="29" t="s">
        <v>44</v>
      </c>
      <c r="B19" s="36">
        <v>16618</v>
      </c>
    </row>
    <row r="20" spans="1:2" x14ac:dyDescent="0.35">
      <c r="A20" s="3"/>
      <c r="B20" s="35">
        <f>SUM(B14:B19)</f>
        <v>66204.2</v>
      </c>
    </row>
    <row r="21" spans="1:2" x14ac:dyDescent="0.35">
      <c r="A21" s="29" t="s">
        <v>51</v>
      </c>
      <c r="B21" s="36">
        <v>24827.4</v>
      </c>
    </row>
    <row r="22" spans="1:2" x14ac:dyDescent="0.35">
      <c r="A22" s="5"/>
      <c r="B22" s="37">
        <f>SUM(B20:B21)</f>
        <v>91031.6</v>
      </c>
    </row>
    <row r="23" spans="1:2" x14ac:dyDescent="0.35">
      <c r="A23" s="27" t="s">
        <v>52</v>
      </c>
      <c r="B23" s="38">
        <f>(B12-B22)</f>
        <v>64696.714880000043</v>
      </c>
    </row>
    <row r="24" spans="1:2" x14ac:dyDescent="0.35">
      <c r="A24" s="27" t="s">
        <v>53</v>
      </c>
      <c r="B24" s="31"/>
    </row>
    <row r="25" spans="1:2" x14ac:dyDescent="0.35">
      <c r="A25" s="29" t="s">
        <v>54</v>
      </c>
      <c r="B25" s="31">
        <v>24592</v>
      </c>
    </row>
    <row r="26" spans="1:2" x14ac:dyDescent="0.35">
      <c r="A26" s="29" t="s">
        <v>55</v>
      </c>
      <c r="B26" s="31">
        <v>20934.099999999999</v>
      </c>
    </row>
    <row r="27" spans="1:2" x14ac:dyDescent="0.35">
      <c r="A27" s="29" t="s">
        <v>56</v>
      </c>
      <c r="B27" s="38">
        <v>4090.4</v>
      </c>
    </row>
    <row r="28" spans="1:2" x14ac:dyDescent="0.35">
      <c r="B28" s="38">
        <f>SUM(B25:B27)</f>
        <v>49616.5</v>
      </c>
    </row>
    <row r="29" spans="1:2" x14ac:dyDescent="0.35">
      <c r="A29" s="29" t="s">
        <v>57</v>
      </c>
      <c r="B29" s="31">
        <f>(B23-B28)</f>
        <v>15080.214880000043</v>
      </c>
    </row>
    <row r="30" spans="1:2" x14ac:dyDescent="0.35">
      <c r="A30" s="29" t="s">
        <v>58</v>
      </c>
      <c r="B30" s="31">
        <v>0</v>
      </c>
    </row>
    <row r="31" spans="1:2" x14ac:dyDescent="0.35">
      <c r="A31" s="29" t="s">
        <v>59</v>
      </c>
      <c r="B31" s="38">
        <v>10601.9</v>
      </c>
    </row>
    <row r="32" spans="1:2" x14ac:dyDescent="0.35">
      <c r="A32" s="29" t="s">
        <v>60</v>
      </c>
      <c r="B32" s="39">
        <f>SUM(B29:B31)</f>
        <v>25682.114880000045</v>
      </c>
    </row>
    <row r="33" spans="1:2" x14ac:dyDescent="0.35">
      <c r="A33" s="29" t="s">
        <v>61</v>
      </c>
      <c r="B33" s="40">
        <v>-7774.0999999999995</v>
      </c>
    </row>
    <row r="34" spans="1:2" x14ac:dyDescent="0.35">
      <c r="A34" s="29" t="s">
        <v>62</v>
      </c>
      <c r="B34" s="38">
        <v>-1169.5999999999999</v>
      </c>
    </row>
    <row r="35" spans="1:2" ht="16" thickBot="1" x14ac:dyDescent="0.4">
      <c r="A35" s="29" t="s">
        <v>63</v>
      </c>
      <c r="B35" s="41">
        <f>+B32+B33+B34</f>
        <v>16738.414880000048</v>
      </c>
    </row>
    <row r="36" spans="1:2" ht="16" thickTop="1" x14ac:dyDescent="0.35">
      <c r="A36" s="3"/>
    </row>
    <row r="37" spans="1:2" x14ac:dyDescent="0.35">
      <c r="A37" s="5"/>
    </row>
    <row r="38" spans="1:2" ht="14.5" x14ac:dyDescent="0.35">
      <c r="A38" s="23" t="s">
        <v>31</v>
      </c>
      <c r="B38" s="24" t="s">
        <v>32</v>
      </c>
    </row>
    <row r="39" spans="1:2" ht="14.5" x14ac:dyDescent="0.35">
      <c r="A39" s="23" t="s">
        <v>33</v>
      </c>
      <c r="B39" s="24" t="s">
        <v>34</v>
      </c>
    </row>
    <row r="40" spans="1:2" x14ac:dyDescent="0.35">
      <c r="A40" s="43"/>
    </row>
    <row r="41" spans="1:2" x14ac:dyDescent="0.35">
      <c r="A41" s="25"/>
    </row>
    <row r="42" spans="1:2" x14ac:dyDescent="0.35">
      <c r="A42" s="5"/>
    </row>
    <row r="43" spans="1:2" x14ac:dyDescent="0.35">
      <c r="A43" s="5"/>
    </row>
  </sheetData>
  <mergeCells count="1">
    <mergeCell ref="A1:B1"/>
  </mergeCells>
  <pageMargins left="1.1811023622047245" right="0.39370078740157483" top="0.79166666666666663" bottom="0.78740157480314965" header="8.3333333333333329E-2" footer="0.31496062992125984"/>
  <pageSetup orientation="portrait" horizontalDpi="300" verticalDpi="300" r:id="rId1"/>
  <headerFooter>
    <oddHeader>&amp;C&amp;"Algerian,Normal"&amp;16Banco CONSOLIDADO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2019-09-27T12:48:59Z</dcterms:created>
  <dcterms:modified xsi:type="dcterms:W3CDTF">2019-09-27T12:49:46Z</dcterms:modified>
</cp:coreProperties>
</file>