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JERCICIO CONTABLE 2019\BOLSA DE VALORES\"/>
    </mc:Choice>
  </mc:AlternateContent>
  <bookViews>
    <workbookView xWindow="0" yWindow="0" windowWidth="28800" windowHeight="12330"/>
  </bookViews>
  <sheets>
    <sheet name="Balance Institucional" sheetId="2" r:id="rId1"/>
    <sheet name="Estados de Resultados Inst." sheetId="3" r:id="rId2"/>
  </sheets>
  <externalReferences>
    <externalReference r:id="rId3"/>
  </externalReferences>
  <definedNames>
    <definedName name="_xlnm.Print_Area" localSheetId="0">'Balance Institucional'!$A$1:$J$61</definedName>
    <definedName name="_xlnm.Print_Area" localSheetId="1">'Estados de Resultados Inst.'!$A$1:$G$65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3" l="1"/>
  <c r="F36" i="3" s="1"/>
  <c r="F38" i="3"/>
  <c r="F29" i="3"/>
  <c r="G28" i="3" s="1"/>
  <c r="F16" i="3"/>
  <c r="F12" i="3"/>
  <c r="F8" i="3"/>
  <c r="J50" i="2"/>
  <c r="J41" i="2"/>
  <c r="D39" i="2"/>
  <c r="J35" i="2"/>
  <c r="J45" i="2" s="1"/>
  <c r="D32" i="2"/>
  <c r="J28" i="2"/>
  <c r="J23" i="2"/>
  <c r="D22" i="2"/>
  <c r="I19" i="2"/>
  <c r="J18" i="2" s="1"/>
  <c r="D17" i="2"/>
  <c r="J14" i="2"/>
  <c r="D12" i="2"/>
  <c r="J11" i="2"/>
  <c r="J7" i="2"/>
  <c r="D7" i="2"/>
  <c r="G7" i="3" l="1"/>
  <c r="G49" i="3" s="1"/>
  <c r="D47" i="2"/>
  <c r="J31" i="2"/>
  <c r="J47" i="2" s="1"/>
</calcChain>
</file>

<file path=xl/comments1.xml><?xml version="1.0" encoding="utf-8"?>
<comments xmlns="http://schemas.openxmlformats.org/spreadsheetml/2006/main">
  <authors>
    <author>Mauricio Antonio Henriquez Rivera</author>
  </authors>
  <commentList>
    <comment ref="C52" authorId="0" shapeId="0">
      <text>
        <r>
          <rPr>
            <b/>
            <sz val="9"/>
            <color indexed="81"/>
            <rFont val="Tahoma"/>
            <family val="2"/>
          </rPr>
          <t>Cuentas 83813001,03,05 y 08 menos Cuentas 85951001,02,04 Y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</rPr>
          <t>Cuenta 85951014/83813004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 shapeId="0">
      <text>
        <r>
          <rPr>
            <b/>
            <sz val="9"/>
            <color indexed="81"/>
            <rFont val="Tahoma"/>
            <family val="2"/>
          </rPr>
          <t>CTAS.83813009/85951013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<sst xmlns="http://schemas.openxmlformats.org/spreadsheetml/2006/main" count="117" uniqueCount="111">
  <si>
    <t>FONDO SOCIAL PARA LA VIVIENDA</t>
  </si>
  <si>
    <t>BALANCE DE SITUACION AL 31 DE AGOSTO DE 2019</t>
  </si>
  <si>
    <t>EN DOLARES</t>
  </si>
  <si>
    <t>ACTIVO</t>
  </si>
  <si>
    <t>PASIVO</t>
  </si>
  <si>
    <t>DISPONIBILIDADES</t>
  </si>
  <si>
    <t>CUENTAS POR PAGAR</t>
  </si>
  <si>
    <t xml:space="preserve">Caja </t>
  </si>
  <si>
    <t>Depósitos de Terceros</t>
  </si>
  <si>
    <t>Bancos</t>
  </si>
  <si>
    <t>Acreedores Monetarios</t>
  </si>
  <si>
    <t>Depósitos a Plazo</t>
  </si>
  <si>
    <t>TÍTULOS VALORES EN EL MERCADO NACIONAL</t>
  </si>
  <si>
    <t>CUENTAS POR COBRAR</t>
  </si>
  <si>
    <t>Titulos Valores Diversos</t>
  </si>
  <si>
    <t>Anticipo de Fondos y Deudores Varios</t>
  </si>
  <si>
    <t>Reserva de Saneamiento Primas de Seguro</t>
  </si>
  <si>
    <t>PRÉSTAMOS</t>
  </si>
  <si>
    <t>Deudores Monetarios</t>
  </si>
  <si>
    <t>Financiamiento Interno</t>
  </si>
  <si>
    <t>Financiamiento Externo</t>
  </si>
  <si>
    <t>INVERSIONES</t>
  </si>
  <si>
    <t>Existencia de Consumo</t>
  </si>
  <si>
    <t>DEPOSITOS</t>
  </si>
  <si>
    <t>Inmuebles para la Venta</t>
  </si>
  <si>
    <t xml:space="preserve">  Depósitos de Personas Naturales</t>
  </si>
  <si>
    <t xml:space="preserve">Reservas de Saneamiento de Activos Extraordinarios </t>
  </si>
  <si>
    <t>Cotizaciones Obrero-Patronales</t>
  </si>
  <si>
    <t>Intereses sobre Cotizaciones Obrero-Patronal</t>
  </si>
  <si>
    <t>PRÉSTAMOS NETOS</t>
  </si>
  <si>
    <t>Cartera Vigente</t>
  </si>
  <si>
    <t>PROVISIONES</t>
  </si>
  <si>
    <t>Cartera Vencida</t>
  </si>
  <si>
    <t>Pasivo Laboral</t>
  </si>
  <si>
    <t>Cartera en Ejecución</t>
  </si>
  <si>
    <t>Provisión para Prestaciones Laborales</t>
  </si>
  <si>
    <t>Reserva de Saneamiento de Capital</t>
  </si>
  <si>
    <t>Reserva para Cobertura de Capital Vencido</t>
  </si>
  <si>
    <t>Reserva Voluntaria Prestamos Reestructurados Vigentes</t>
  </si>
  <si>
    <t>OTROS PASIVOS</t>
  </si>
  <si>
    <t>Reserva para Créditos de Difícil Inscripción</t>
  </si>
  <si>
    <t>Acreedores Monetarios por Pagar</t>
  </si>
  <si>
    <t>Prestamos Personales (Netos)</t>
  </si>
  <si>
    <t>TOTAL PASIVO</t>
  </si>
  <si>
    <t>ACTIVO FIJO</t>
  </si>
  <si>
    <t>Bienes Depreciables</t>
  </si>
  <si>
    <t>PATRIMONIO Y RESERVAS</t>
  </si>
  <si>
    <t>Reserva de Depreciación Activo</t>
  </si>
  <si>
    <t>Bienes no Depreciables</t>
  </si>
  <si>
    <t xml:space="preserve"> PATRIMONIO </t>
  </si>
  <si>
    <t>Derechos de Propiedad Intangible</t>
  </si>
  <si>
    <t>Aportes</t>
  </si>
  <si>
    <t>Amortizaciones Derechos de Propiedad Intangible</t>
  </si>
  <si>
    <t>Resultado del Ejercicio Anterior</t>
  </si>
  <si>
    <t>Resultado del Ejercicio Corriente</t>
  </si>
  <si>
    <t>OTROS ACTIVOS</t>
  </si>
  <si>
    <t>Superávit por Revaluación</t>
  </si>
  <si>
    <t>Préstamos a Empresas Públicas</t>
  </si>
  <si>
    <t>Provisión Préstamo a Empresas Públicas</t>
  </si>
  <si>
    <t>RESERVAS</t>
  </si>
  <si>
    <t>Terrenos entregados en comodato</t>
  </si>
  <si>
    <t>Reservas para Emergencias</t>
  </si>
  <si>
    <t>Seguros Pagados por Anticipados</t>
  </si>
  <si>
    <t>Reserva técnica</t>
  </si>
  <si>
    <t>Amortizaciones de Seguros Pagados por Anticipado</t>
  </si>
  <si>
    <t>TOTAL PATRIMONIO Y RESERVAS</t>
  </si>
  <si>
    <t>TOTAL ACTIVO</t>
  </si>
  <si>
    <t>TOTAL PASIVO, PATRIMONIO Y RESERVAS</t>
  </si>
  <si>
    <t>CUENTAS DE ORDEN</t>
  </si>
  <si>
    <r>
      <t>CUENTAS DE ORDEN POR</t>
    </r>
    <r>
      <rPr>
        <b/>
        <sz val="8"/>
        <color indexed="9"/>
        <rFont val="Century Gothic"/>
        <family val="2"/>
      </rPr>
      <t>.</t>
    </r>
    <r>
      <rPr>
        <b/>
        <sz val="12"/>
        <rFont val="Century Gothic"/>
        <family val="2"/>
      </rPr>
      <t>CONTRA</t>
    </r>
  </si>
  <si>
    <t>Lic. René Cuellar Marenco</t>
  </si>
  <si>
    <t>Lic. José Misael Castillo</t>
  </si>
  <si>
    <t>Gerente de Finanzas</t>
  </si>
  <si>
    <t>Jefe Area de Contabilidad</t>
  </si>
  <si>
    <t xml:space="preserve">ESTADO DE RESULTADOS INSTITUCIONAL </t>
  </si>
  <si>
    <t>DEL 01 DE ENERO AL 31 DE AGOSTO  DE 2019</t>
  </si>
  <si>
    <t xml:space="preserve"> DOLARES</t>
  </si>
  <si>
    <t>INGRESOS DE OPERACIÓN</t>
  </si>
  <si>
    <t>FINANCIEROS</t>
  </si>
  <si>
    <t>INTERESES SOBRE DEPOSITOS BANCARIOS</t>
  </si>
  <si>
    <t>INTERESES POR PRESTAMOS</t>
  </si>
  <si>
    <t>VENTA DE BIENES Y SERVICIOS</t>
  </si>
  <si>
    <t>BIENES MUEBLES</t>
  </si>
  <si>
    <t>TERRENOS Y VIVIENDAS (NETOS)</t>
  </si>
  <si>
    <t>OTROS INGRESOS</t>
  </si>
  <si>
    <t>RECUPERACION DE PRESTAMOS E INTERESES (CASTIGADOS)</t>
  </si>
  <si>
    <t>PRESCRIPCION DE COTIZACIONES</t>
  </si>
  <si>
    <t>PRESCRIPCION POR EXCEDENTES DE PRESTAMOS</t>
  </si>
  <si>
    <t>PRESCRIPCION GTIAS. POR DESPERF. DE CONSTRUCCION</t>
  </si>
  <si>
    <t>EXCEDENTE DE PRIMAS DE SEGUROS DE DAÑOS Y DEUDA</t>
  </si>
  <si>
    <t>VARIOS</t>
  </si>
  <si>
    <t>AJUSTE DE EJERCICIOS ANTERIORES</t>
  </si>
  <si>
    <t>GASTOS DE OPERACIÓN</t>
  </si>
  <si>
    <t>INTERESES, COMISIONES Y OTROS S/PRESTAMOS</t>
  </si>
  <si>
    <t>INTERESES, COMISIONES Y OTROS S/TITULOS VALORES</t>
  </si>
  <si>
    <t>INTERESES SOBRE DEPOSITOS DE COTIZACIONES</t>
  </si>
  <si>
    <t>COMISIONES A FAVOR DEL I.S.S.S.</t>
  </si>
  <si>
    <t>OTROS GASTOS FINANCIEROS</t>
  </si>
  <si>
    <t>SANEAMIENTO DE PRÉSTAMOS (NETO)</t>
  </si>
  <si>
    <t>ADMINISTRATIVOS</t>
  </si>
  <si>
    <t>SALARIOS Y OTRAS REMUNERACIONES</t>
  </si>
  <si>
    <t>COMPRAS DE MAQUINARIAS Y EQUIPOS</t>
  </si>
  <si>
    <t>TRANSFERENCIAS OTORGADAS</t>
  </si>
  <si>
    <t>DEPRECIACIONES Y AMORTIZACIONES</t>
  </si>
  <si>
    <t>GASTOS DE BIENES, CONSUMO Y SERVICIOS</t>
  </si>
  <si>
    <t>SANEAMIENTO DE ACTIVOS EXTRAORDINARIOS</t>
  </si>
  <si>
    <t>AJUSTES DE EJERCICIOS ANTERIORES</t>
  </si>
  <si>
    <t>RESULTADO DEL EJERCICIO CORRIENTE</t>
  </si>
  <si>
    <t xml:space="preserve">               NCB-022</t>
  </si>
  <si>
    <t xml:space="preserve">               RSVA. P/C CAP. V.</t>
  </si>
  <si>
    <t xml:space="preserve">               RSVA. P/CRED.REEST.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</si>
</sst>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¢&quot;* #,##0.00_);_(&quot;¢&quot;* \(#,##0.00\);_(&quot;¢&quot;* &quot;-&quot;??_);_(@_)"/>
    <numFmt numFmtId="165" formatCode="[$$-440A]#,##0.00_);\([$$-440A]#,##0.00\)"/>
    <numFmt numFmtId="166" formatCode="_([$$-440A]* #,##0.00_);_([$$-440A]* \(#,##0.00\);_([$$-440A]* &quot;-&quot;??_);_(@_)"/>
    <numFmt numFmtId="167" formatCode="_(&quot;$&quot;* #,##0.00_);_(&quot;$&quot;* \(#,##0.00\);_(&quot;$&quot;* &quot;-&quot;??_);_(@_)"/>
    <numFmt numFmtId="168" formatCode="_ * #,##0.00_ ;_ * \-#,##0.00_ ;_ * &quot;-&quot;??_ ;_ @_ "/>
    <numFmt numFmtId="169" formatCode="&quot;$&quot;#,##0.00_);\(&quot;$&quot;#,##0.00\)"/>
  </numFmts>
  <fonts count="18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Century Gothic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i/>
      <sz val="10"/>
      <name val="Century Gothic"/>
      <family val="2"/>
    </font>
    <font>
      <b/>
      <sz val="10"/>
      <name val="Arial"/>
      <family val="2"/>
    </font>
    <font>
      <sz val="11"/>
      <name val="Century Gothic"/>
      <family val="2"/>
    </font>
    <font>
      <sz val="12"/>
      <name val="Century Gothic"/>
      <family val="2"/>
    </font>
    <font>
      <sz val="12"/>
      <name val="Arial"/>
      <family val="2"/>
    </font>
    <font>
      <b/>
      <sz val="8"/>
      <color indexed="9"/>
      <name val="Century Gothic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b/>
      <i/>
      <sz val="12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162">
    <xf numFmtId="0" fontId="0" fillId="0" borderId="0" xfId="0"/>
    <xf numFmtId="4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Protection="1">
      <protection locked="0"/>
    </xf>
    <xf numFmtId="0" fontId="4" fillId="0" borderId="0" xfId="1" applyFont="1" applyProtection="1">
      <protection locked="0"/>
    </xf>
    <xf numFmtId="49" fontId="4" fillId="0" borderId="0" xfId="1" applyNumberFormat="1" applyFont="1" applyAlignment="1" applyProtection="1">
      <alignment horizontal="left"/>
      <protection locked="0"/>
    </xf>
    <xf numFmtId="165" fontId="4" fillId="0" borderId="0" xfId="2" applyNumberFormat="1" applyFont="1" applyProtection="1">
      <protection locked="0"/>
    </xf>
    <xf numFmtId="49" fontId="5" fillId="0" borderId="0" xfId="1" applyNumberFormat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alignment horizontal="center"/>
      <protection locked="0"/>
    </xf>
    <xf numFmtId="0" fontId="7" fillId="0" borderId="0" xfId="1" applyFont="1" applyAlignme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49" fontId="6" fillId="0" borderId="0" xfId="1" applyNumberFormat="1" applyFont="1" applyProtection="1">
      <protection locked="0"/>
    </xf>
    <xf numFmtId="49" fontId="6" fillId="0" borderId="0" xfId="1" applyNumberFormat="1" applyFont="1" applyAlignment="1" applyProtection="1">
      <alignment horizontal="left"/>
      <protection locked="0"/>
    </xf>
    <xf numFmtId="166" fontId="4" fillId="0" borderId="0" xfId="1" applyNumberFormat="1" applyFont="1" applyProtection="1"/>
    <xf numFmtId="167" fontId="6" fillId="0" borderId="0" xfId="2" applyNumberFormat="1" applyFont="1" applyProtection="1"/>
    <xf numFmtId="0" fontId="5" fillId="0" borderId="0" xfId="1" applyFont="1" applyProtection="1">
      <protection locked="0"/>
    </xf>
    <xf numFmtId="168" fontId="6" fillId="0" borderId="0" xfId="1" applyNumberFormat="1" applyFont="1" applyBorder="1" applyProtection="1">
      <protection locked="0"/>
    </xf>
    <xf numFmtId="166" fontId="5" fillId="0" borderId="0" xfId="1" applyNumberFormat="1" applyFont="1" applyAlignment="1" applyProtection="1">
      <alignment horizontal="left"/>
      <protection locked="0"/>
    </xf>
    <xf numFmtId="166" fontId="5" fillId="0" borderId="0" xfId="1" applyNumberFormat="1" applyFont="1" applyProtection="1"/>
    <xf numFmtId="166" fontId="6" fillId="0" borderId="0" xfId="2" applyNumberFormat="1" applyFont="1" applyProtection="1"/>
    <xf numFmtId="0" fontId="8" fillId="0" borderId="0" xfId="1" applyFont="1" applyProtection="1">
      <protection locked="0"/>
    </xf>
    <xf numFmtId="49" fontId="9" fillId="0" borderId="0" xfId="1" applyNumberFormat="1" applyFont="1" applyProtection="1">
      <protection locked="0"/>
    </xf>
    <xf numFmtId="49" fontId="9" fillId="0" borderId="0" xfId="1" applyNumberFormat="1" applyFont="1" applyAlignment="1" applyProtection="1">
      <alignment horizontal="left"/>
      <protection locked="0"/>
    </xf>
    <xf numFmtId="166" fontId="9" fillId="0" borderId="0" xfId="1" applyNumberFormat="1" applyFont="1" applyProtection="1"/>
    <xf numFmtId="166" fontId="4" fillId="0" borderId="0" xfId="2" applyNumberFormat="1" applyFont="1" applyProtection="1"/>
    <xf numFmtId="166" fontId="4" fillId="0" borderId="0" xfId="1" applyNumberFormat="1" applyFont="1" applyAlignment="1" applyProtection="1">
      <alignment horizontal="left"/>
      <protection locked="0"/>
    </xf>
    <xf numFmtId="49" fontId="9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Alignment="1" applyProtection="1">
      <alignment horizontal="left"/>
      <protection locked="0"/>
    </xf>
    <xf numFmtId="166" fontId="9" fillId="0" borderId="1" xfId="1" applyNumberFormat="1" applyFont="1" applyBorder="1" applyProtection="1"/>
    <xf numFmtId="166" fontId="5" fillId="0" borderId="0" xfId="2" applyNumberFormat="1" applyFont="1" applyProtection="1"/>
    <xf numFmtId="168" fontId="5" fillId="0" borderId="0" xfId="1" applyNumberFormat="1" applyFont="1" applyBorder="1" applyProtection="1">
      <protection locked="0"/>
    </xf>
    <xf numFmtId="49" fontId="4" fillId="0" borderId="0" xfId="1" applyNumberFormat="1" applyFont="1" applyFill="1" applyAlignment="1" applyProtection="1">
      <alignment horizontal="left"/>
      <protection locked="0"/>
    </xf>
    <xf numFmtId="166" fontId="4" fillId="0" borderId="0" xfId="1" applyNumberFormat="1" applyFont="1" applyFill="1" applyProtection="1"/>
    <xf numFmtId="49" fontId="5" fillId="0" borderId="0" xfId="1" applyNumberFormat="1" applyFont="1" applyProtection="1">
      <protection locked="0"/>
    </xf>
    <xf numFmtId="49" fontId="6" fillId="0" borderId="0" xfId="1" applyNumberFormat="1" applyFont="1" applyFill="1" applyAlignment="1" applyProtection="1">
      <alignment horizontal="left"/>
      <protection locked="0"/>
    </xf>
    <xf numFmtId="166" fontId="5" fillId="0" borderId="0" xfId="1" applyNumberFormat="1" applyFont="1" applyFill="1" applyAlignment="1" applyProtection="1">
      <alignment horizontal="left"/>
      <protection locked="0"/>
    </xf>
    <xf numFmtId="166" fontId="5" fillId="0" borderId="0" xfId="1" applyNumberFormat="1" applyFont="1" applyFill="1" applyProtection="1"/>
    <xf numFmtId="168" fontId="6" fillId="0" borderId="0" xfId="1" applyNumberFormat="1" applyFont="1" applyProtection="1">
      <protection locked="0"/>
    </xf>
    <xf numFmtId="166" fontId="9" fillId="0" borderId="1" xfId="1" applyNumberFormat="1" applyFont="1" applyFill="1" applyBorder="1" applyProtection="1"/>
    <xf numFmtId="166" fontId="9" fillId="0" borderId="0" xfId="1" applyNumberFormat="1" applyFont="1" applyFill="1" applyBorder="1" applyProtection="1"/>
    <xf numFmtId="168" fontId="5" fillId="0" borderId="0" xfId="1" applyNumberFormat="1" applyFont="1" applyProtection="1">
      <protection locked="0"/>
    </xf>
    <xf numFmtId="168" fontId="9" fillId="0" borderId="0" xfId="1" applyNumberFormat="1" applyFont="1" applyProtection="1">
      <protection locked="0"/>
    </xf>
    <xf numFmtId="168" fontId="9" fillId="0" borderId="0" xfId="1" applyNumberFormat="1" applyFont="1" applyBorder="1" applyProtection="1">
      <protection locked="0"/>
    </xf>
    <xf numFmtId="166" fontId="9" fillId="0" borderId="0" xfId="1" applyNumberFormat="1" applyFont="1" applyFill="1" applyProtection="1">
      <protection locked="0"/>
    </xf>
    <xf numFmtId="49" fontId="3" fillId="0" borderId="0" xfId="1" applyNumberFormat="1" applyFont="1" applyAlignment="1" applyProtection="1">
      <alignment horizontal="left"/>
      <protection locked="0"/>
    </xf>
    <xf numFmtId="0" fontId="3" fillId="0" borderId="0" xfId="1" applyFont="1" applyProtection="1"/>
    <xf numFmtId="166" fontId="9" fillId="0" borderId="1" xfId="1" applyNumberFormat="1" applyFont="1" applyFill="1" applyBorder="1" applyProtection="1">
      <protection locked="0"/>
    </xf>
    <xf numFmtId="165" fontId="3" fillId="0" borderId="0" xfId="2" applyNumberFormat="1" applyFont="1" applyProtection="1"/>
    <xf numFmtId="166" fontId="9" fillId="0" borderId="0" xfId="1" applyNumberFormat="1" applyFont="1" applyFill="1" applyProtection="1"/>
    <xf numFmtId="165" fontId="3" fillId="0" borderId="0" xfId="2" applyNumberFormat="1" applyFont="1" applyProtection="1">
      <protection locked="0"/>
    </xf>
    <xf numFmtId="166" fontId="6" fillId="0" borderId="1" xfId="2" applyNumberFormat="1" applyFont="1" applyBorder="1" applyProtection="1"/>
    <xf numFmtId="166" fontId="4" fillId="0" borderId="0" xfId="1" applyNumberFormat="1" applyFont="1" applyFill="1" applyBorder="1" applyProtection="1"/>
    <xf numFmtId="0" fontId="8" fillId="0" borderId="0" xfId="1" applyFont="1" applyProtection="1"/>
    <xf numFmtId="166" fontId="6" fillId="0" borderId="2" xfId="2" applyNumberFormat="1" applyFont="1" applyBorder="1" applyProtection="1"/>
    <xf numFmtId="168" fontId="6" fillId="0" borderId="0" xfId="1" applyNumberFormat="1" applyFont="1" applyBorder="1" applyAlignment="1" applyProtection="1">
      <alignment horizontal="left"/>
      <protection locked="0"/>
    </xf>
    <xf numFmtId="49" fontId="5" fillId="0" borderId="0" xfId="1" applyNumberFormat="1" applyFont="1" applyFill="1" applyAlignment="1" applyProtection="1">
      <alignment horizontal="left"/>
      <protection locked="0"/>
    </xf>
    <xf numFmtId="166" fontId="5" fillId="0" borderId="0" xfId="2" applyNumberFormat="1" applyFont="1" applyBorder="1" applyProtection="1"/>
    <xf numFmtId="0" fontId="9" fillId="0" borderId="0" xfId="1" applyFont="1" applyProtection="1">
      <protection locked="0"/>
    </xf>
    <xf numFmtId="0" fontId="6" fillId="0" borderId="0" xfId="1" applyFont="1" applyProtection="1">
      <protection locked="0"/>
    </xf>
    <xf numFmtId="168" fontId="9" fillId="0" borderId="0" xfId="1" applyNumberFormat="1" applyFont="1" applyFill="1" applyBorder="1" applyProtection="1">
      <protection locked="0"/>
    </xf>
    <xf numFmtId="166" fontId="4" fillId="0" borderId="0" xfId="1" applyNumberFormat="1" applyFont="1" applyFill="1" applyBorder="1" applyProtection="1">
      <protection locked="0"/>
    </xf>
    <xf numFmtId="168" fontId="9" fillId="0" borderId="0" xfId="1" applyNumberFormat="1" applyFont="1" applyFill="1" applyProtection="1">
      <protection locked="0"/>
    </xf>
    <xf numFmtId="49" fontId="5" fillId="0" borderId="0" xfId="1" applyNumberFormat="1" applyFont="1" applyAlignment="1" applyProtection="1">
      <alignment horizontal="left"/>
      <protection locked="0"/>
    </xf>
    <xf numFmtId="168" fontId="4" fillId="0" borderId="0" xfId="1" applyNumberFormat="1" applyFont="1" applyBorder="1" applyProtection="1">
      <protection locked="0"/>
    </xf>
    <xf numFmtId="166" fontId="4" fillId="0" borderId="0" xfId="1" applyNumberFormat="1" applyFont="1" applyBorder="1" applyProtection="1">
      <protection locked="0"/>
    </xf>
    <xf numFmtId="166" fontId="6" fillId="0" borderId="1" xfId="1" applyNumberFormat="1" applyFont="1" applyBorder="1" applyProtection="1"/>
    <xf numFmtId="49" fontId="9" fillId="2" borderId="0" xfId="1" applyNumberFormat="1" applyFont="1" applyFill="1" applyAlignment="1" applyProtection="1">
      <alignment horizontal="left"/>
      <protection locked="0"/>
    </xf>
    <xf numFmtId="166" fontId="9" fillId="2" borderId="0" xfId="1" applyNumberFormat="1" applyFont="1" applyFill="1" applyProtection="1"/>
    <xf numFmtId="166" fontId="9" fillId="0" borderId="0" xfId="1" applyNumberFormat="1" applyFont="1" applyBorder="1" applyProtection="1"/>
    <xf numFmtId="166" fontId="5" fillId="0" borderId="0" xfId="1" applyNumberFormat="1" applyFont="1" applyBorder="1" applyProtection="1"/>
    <xf numFmtId="166" fontId="6" fillId="0" borderId="0" xfId="2" applyNumberFormat="1" applyFont="1" applyBorder="1" applyProtection="1"/>
    <xf numFmtId="166" fontId="9" fillId="2" borderId="1" xfId="1" applyNumberFormat="1" applyFont="1" applyFill="1" applyBorder="1" applyProtection="1"/>
    <xf numFmtId="49" fontId="2" fillId="0" borderId="0" xfId="1" applyNumberFormat="1" applyFont="1" applyAlignment="1" applyProtection="1">
      <alignment horizontal="left"/>
      <protection locked="0"/>
    </xf>
    <xf numFmtId="166" fontId="6" fillId="0" borderId="2" xfId="1" applyNumberFormat="1" applyFont="1" applyBorder="1" applyProtection="1"/>
    <xf numFmtId="168" fontId="4" fillId="0" borderId="0" xfId="1" applyNumberFormat="1" applyFont="1" applyProtection="1">
      <protection locked="0"/>
    </xf>
    <xf numFmtId="166" fontId="4" fillId="0" borderId="0" xfId="1" applyNumberFormat="1" applyFont="1" applyProtection="1">
      <protection locked="0"/>
    </xf>
    <xf numFmtId="168" fontId="2" fillId="0" borderId="0" xfId="1" applyNumberFormat="1" applyFont="1" applyAlignment="1" applyProtection="1">
      <alignment horizontal="left"/>
      <protection locked="0"/>
    </xf>
    <xf numFmtId="49" fontId="10" fillId="0" borderId="0" xfId="1" applyNumberFormat="1" applyFont="1" applyAlignment="1" applyProtection="1">
      <alignment horizontal="left"/>
      <protection locked="0"/>
    </xf>
    <xf numFmtId="166" fontId="10" fillId="0" borderId="0" xfId="1" applyNumberFormat="1" applyFont="1" applyProtection="1"/>
    <xf numFmtId="166" fontId="2" fillId="0" borderId="2" xfId="2" applyNumberFormat="1" applyFont="1" applyBorder="1" applyProtection="1"/>
    <xf numFmtId="0" fontId="10" fillId="0" borderId="0" xfId="1" applyFont="1" applyProtection="1">
      <protection locked="0"/>
    </xf>
    <xf numFmtId="0" fontId="2" fillId="0" borderId="0" xfId="1" applyFont="1" applyProtection="1">
      <protection locked="0"/>
    </xf>
    <xf numFmtId="166" fontId="5" fillId="0" borderId="0" xfId="1" applyNumberFormat="1" applyFont="1" applyProtection="1">
      <protection locked="0"/>
    </xf>
    <xf numFmtId="166" fontId="2" fillId="0" borderId="2" xfId="1" applyNumberFormat="1" applyFont="1" applyBorder="1" applyProtection="1"/>
    <xf numFmtId="0" fontId="11" fillId="0" borderId="0" xfId="1" applyFont="1" applyProtection="1">
      <protection locked="0"/>
    </xf>
    <xf numFmtId="166" fontId="11" fillId="0" borderId="0" xfId="1" applyNumberFormat="1" applyFont="1" applyProtection="1">
      <protection locked="0"/>
    </xf>
    <xf numFmtId="168" fontId="5" fillId="0" borderId="0" xfId="1" applyNumberFormat="1" applyFont="1" applyAlignment="1" applyProtection="1">
      <alignment horizontal="left"/>
      <protection locked="0"/>
    </xf>
    <xf numFmtId="168" fontId="2" fillId="0" borderId="0" xfId="1" applyNumberFormat="1" applyFont="1" applyAlignment="1" applyProtection="1">
      <alignment horizontal="left" vertical="center"/>
      <protection locked="0"/>
    </xf>
    <xf numFmtId="166" fontId="2" fillId="0" borderId="3" xfId="2" applyNumberFormat="1" applyFont="1" applyBorder="1" applyProtection="1"/>
    <xf numFmtId="0" fontId="2" fillId="0" borderId="0" xfId="1" applyNumberFormat="1" applyFont="1" applyProtection="1">
      <protection locked="0"/>
    </xf>
    <xf numFmtId="166" fontId="2" fillId="0" borderId="3" xfId="1" applyNumberFormat="1" applyFont="1" applyBorder="1" applyProtection="1"/>
    <xf numFmtId="168" fontId="8" fillId="0" borderId="0" xfId="1" applyNumberFormat="1" applyFont="1" applyAlignment="1" applyProtection="1">
      <alignment horizontal="left" vertical="center"/>
      <protection locked="0"/>
    </xf>
    <xf numFmtId="166" fontId="3" fillId="0" borderId="0" xfId="1" applyNumberFormat="1" applyFont="1" applyProtection="1">
      <protection locked="0"/>
    </xf>
    <xf numFmtId="166" fontId="8" fillId="0" borderId="0" xfId="2" applyNumberFormat="1" applyFont="1" applyProtection="1">
      <protection locked="0"/>
    </xf>
    <xf numFmtId="0" fontId="4" fillId="0" borderId="0" xfId="1" applyFont="1" applyProtection="1"/>
    <xf numFmtId="169" fontId="3" fillId="0" borderId="0" xfId="1" applyNumberFormat="1" applyFont="1" applyProtection="1">
      <protection locked="0"/>
    </xf>
    <xf numFmtId="165" fontId="8" fillId="0" borderId="0" xfId="2" applyNumberFormat="1" applyFont="1" applyProtection="1">
      <protection locked="0"/>
    </xf>
    <xf numFmtId="166" fontId="2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166" fontId="8" fillId="0" borderId="0" xfId="1" applyNumberFormat="1" applyFont="1" applyProtection="1">
      <protection locked="0"/>
    </xf>
    <xf numFmtId="49" fontId="8" fillId="0" borderId="0" xfId="1" applyNumberFormat="1" applyFont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49" fontId="8" fillId="0" borderId="0" xfId="1" applyNumberFormat="1" applyFont="1" applyAlignment="1" applyProtection="1">
      <alignment horizontal="left"/>
      <protection locked="0"/>
    </xf>
    <xf numFmtId="164" fontId="8" fillId="0" borderId="0" xfId="2" applyFont="1" applyProtection="1">
      <protection locked="0"/>
    </xf>
    <xf numFmtId="49" fontId="13" fillId="0" borderId="0" xfId="1" applyNumberFormat="1" applyFont="1" applyAlignment="1" applyProtection="1">
      <alignment horizontal="left"/>
      <protection locked="0"/>
    </xf>
    <xf numFmtId="0" fontId="13" fillId="0" borderId="0" xfId="1" applyFont="1" applyProtection="1">
      <protection locked="0"/>
    </xf>
    <xf numFmtId="165" fontId="13" fillId="0" borderId="0" xfId="2" applyNumberFormat="1" applyFont="1" applyProtection="1">
      <protection locked="0"/>
    </xf>
    <xf numFmtId="168" fontId="2" fillId="2" borderId="0" xfId="1" applyNumberFormat="1" applyFont="1" applyFill="1" applyAlignment="1">
      <alignment horizontal="center"/>
    </xf>
    <xf numFmtId="168" fontId="14" fillId="2" borderId="0" xfId="1" applyNumberFormat="1" applyFont="1" applyFill="1" applyAlignment="1"/>
    <xf numFmtId="0" fontId="11" fillId="2" borderId="0" xfId="1" applyFont="1" applyFill="1"/>
    <xf numFmtId="0" fontId="6" fillId="2" borderId="0" xfId="1" applyFont="1" applyFill="1" applyAlignment="1">
      <alignment horizontal="center"/>
    </xf>
    <xf numFmtId="0" fontId="14" fillId="2" borderId="0" xfId="1" applyFont="1" applyFill="1" applyAlignment="1"/>
    <xf numFmtId="49" fontId="6" fillId="2" borderId="0" xfId="1" applyNumberFormat="1" applyFont="1" applyFill="1" applyBorder="1" applyAlignment="1">
      <alignment horizontal="center"/>
    </xf>
    <xf numFmtId="0" fontId="11" fillId="0" borderId="0" xfId="1" applyFont="1"/>
    <xf numFmtId="49" fontId="2" fillId="2" borderId="0" xfId="1" applyNumberFormat="1" applyFont="1" applyFill="1" applyBorder="1" applyAlignment="1">
      <alignment horizontal="center"/>
    </xf>
    <xf numFmtId="0" fontId="10" fillId="0" borderId="0" xfId="1" applyFont="1"/>
    <xf numFmtId="49" fontId="2" fillId="2" borderId="0" xfId="1" applyNumberFormat="1" applyFont="1" applyFill="1" applyBorder="1" applyAlignment="1">
      <alignment horizontal="center"/>
    </xf>
    <xf numFmtId="49" fontId="15" fillId="2" borderId="0" xfId="1" applyNumberFormat="1" applyFont="1" applyFill="1" applyBorder="1"/>
    <xf numFmtId="49" fontId="10" fillId="0" borderId="0" xfId="1" applyNumberFormat="1" applyFont="1" applyAlignment="1">
      <alignment horizontal="left"/>
    </xf>
    <xf numFmtId="169" fontId="10" fillId="0" borderId="0" xfId="1" applyNumberFormat="1" applyFont="1"/>
    <xf numFmtId="0" fontId="2" fillId="0" borderId="0" xfId="1" applyFont="1"/>
    <xf numFmtId="165" fontId="10" fillId="0" borderId="0" xfId="2" applyNumberFormat="1" applyFont="1"/>
    <xf numFmtId="49" fontId="2" fillId="2" borderId="0" xfId="1" applyNumberFormat="1" applyFont="1" applyFill="1"/>
    <xf numFmtId="49" fontId="10" fillId="0" borderId="0" xfId="1" applyNumberFormat="1" applyFont="1"/>
    <xf numFmtId="49" fontId="10" fillId="2" borderId="0" xfId="1" applyNumberFormat="1" applyFont="1" applyFill="1" applyAlignment="1">
      <alignment horizontal="left"/>
    </xf>
    <xf numFmtId="169" fontId="10" fillId="2" borderId="0" xfId="1" applyNumberFormat="1" applyFont="1" applyFill="1"/>
    <xf numFmtId="166" fontId="2" fillId="2" borderId="0" xfId="1" applyNumberFormat="1" applyFont="1" applyFill="1" applyProtection="1"/>
    <xf numFmtId="166" fontId="10" fillId="2" borderId="0" xfId="2" applyNumberFormat="1" applyFont="1" applyFill="1" applyProtection="1"/>
    <xf numFmtId="49" fontId="2" fillId="0" borderId="0" xfId="1" applyNumberFormat="1" applyFont="1"/>
    <xf numFmtId="49" fontId="2" fillId="0" borderId="0" xfId="1" applyNumberFormat="1" applyFont="1" applyAlignment="1">
      <alignment horizontal="left"/>
    </xf>
    <xf numFmtId="169" fontId="2" fillId="0" borderId="0" xfId="1" applyNumberFormat="1" applyFont="1"/>
    <xf numFmtId="166" fontId="2" fillId="0" borderId="0" xfId="1" applyNumberFormat="1" applyFont="1" applyProtection="1"/>
    <xf numFmtId="166" fontId="2" fillId="0" borderId="0" xfId="2" applyNumberFormat="1" applyFont="1" applyProtection="1"/>
    <xf numFmtId="0" fontId="14" fillId="0" borderId="0" xfId="1" applyFont="1"/>
    <xf numFmtId="49" fontId="9" fillId="0" borderId="0" xfId="1" applyNumberFormat="1" applyFont="1" applyAlignment="1">
      <alignment horizontal="left"/>
    </xf>
    <xf numFmtId="166" fontId="10" fillId="0" borderId="0" xfId="2" applyNumberFormat="1" applyFont="1" applyProtection="1"/>
    <xf numFmtId="166" fontId="10" fillId="0" borderId="1" xfId="1" applyNumberFormat="1" applyFont="1" applyBorder="1" applyProtection="1"/>
    <xf numFmtId="166" fontId="10" fillId="0" borderId="0" xfId="1" applyNumberFormat="1" applyFont="1" applyBorder="1" applyProtection="1"/>
    <xf numFmtId="166" fontId="2" fillId="0" borderId="1" xfId="1" applyNumberFormat="1" applyFont="1" applyBorder="1" applyProtection="1"/>
    <xf numFmtId="166" fontId="2" fillId="0" borderId="0" xfId="1" applyNumberFormat="1" applyFont="1" applyBorder="1" applyProtection="1"/>
    <xf numFmtId="166" fontId="2" fillId="2" borderId="1" xfId="1" applyNumberFormat="1" applyFont="1" applyFill="1" applyBorder="1" applyProtection="1"/>
    <xf numFmtId="49" fontId="2" fillId="0" borderId="0" xfId="1" applyNumberFormat="1" applyFont="1" applyBorder="1"/>
    <xf numFmtId="49" fontId="10" fillId="0" borderId="0" xfId="1" applyNumberFormat="1" applyFont="1" applyBorder="1"/>
    <xf numFmtId="166" fontId="14" fillId="0" borderId="0" xfId="1" applyNumberFormat="1" applyFont="1"/>
    <xf numFmtId="49" fontId="2" fillId="2" borderId="0" xfId="1" applyNumberFormat="1" applyFont="1" applyFill="1" applyBorder="1"/>
    <xf numFmtId="166" fontId="2" fillId="2" borderId="2" xfId="1" applyNumberFormat="1" applyFont="1" applyFill="1" applyBorder="1" applyProtection="1"/>
    <xf numFmtId="166" fontId="2" fillId="2" borderId="0" xfId="1" applyNumberFormat="1" applyFont="1" applyFill="1" applyBorder="1" applyProtection="1"/>
    <xf numFmtId="166" fontId="11" fillId="0" borderId="0" xfId="1" applyNumberFormat="1" applyFont="1"/>
    <xf numFmtId="49" fontId="9" fillId="0" borderId="0" xfId="1" applyNumberFormat="1" applyFont="1"/>
    <xf numFmtId="166" fontId="10" fillId="0" borderId="0" xfId="1" applyNumberFormat="1" applyFont="1" applyFill="1"/>
    <xf numFmtId="164" fontId="10" fillId="0" borderId="0" xfId="2" applyFont="1"/>
    <xf numFmtId="166" fontId="10" fillId="0" borderId="0" xfId="1" applyNumberFormat="1" applyFont="1"/>
    <xf numFmtId="166" fontId="10" fillId="0" borderId="1" xfId="1" applyNumberFormat="1" applyFont="1" applyFill="1" applyBorder="1"/>
    <xf numFmtId="166" fontId="2" fillId="0" borderId="0" xfId="1" applyNumberFormat="1" applyFont="1"/>
    <xf numFmtId="49" fontId="11" fillId="0" borderId="0" xfId="1" applyNumberFormat="1" applyFont="1"/>
    <xf numFmtId="49" fontId="8" fillId="0" borderId="0" xfId="1" applyNumberFormat="1" applyFont="1" applyAlignment="1">
      <alignment horizontal="center"/>
    </xf>
    <xf numFmtId="49" fontId="8" fillId="0" borderId="0" xfId="1" applyNumberFormat="1" applyFont="1" applyAlignment="1"/>
    <xf numFmtId="0" fontId="8" fillId="0" borderId="0" xfId="1" applyFont="1" applyAlignment="1">
      <alignment horizontal="center"/>
    </xf>
    <xf numFmtId="49" fontId="11" fillId="0" borderId="0" xfId="1" applyNumberFormat="1" applyFont="1" applyAlignment="1">
      <alignment horizontal="left"/>
    </xf>
    <xf numFmtId="169" fontId="11" fillId="0" borderId="0" xfId="1" applyNumberFormat="1" applyFont="1"/>
    <xf numFmtId="165" fontId="11" fillId="0" borderId="0" xfId="2" applyNumberFormat="1" applyFont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42332</xdr:rowOff>
    </xdr:from>
    <xdr:to>
      <xdr:col>1</xdr:col>
      <xdr:colOff>904875</xdr:colOff>
      <xdr:row>4</xdr:row>
      <xdr:rowOff>130174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2332"/>
          <a:ext cx="1047750" cy="830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3</xdr:row>
      <xdr:rowOff>166687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038225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JERCICIO%20CONTABLE%202019/8.AGOSTO/08-Estados%20Financieros%20Institucionales%20AGOSTO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Institucional"/>
      <sheetName val="Estados de Resultados Inst."/>
      <sheetName val="Vinculos Inst."/>
      <sheetName val="Balance Gubernamental Reexp"/>
      <sheetName val="EstadoRendEconomico"/>
      <sheetName val="Vinculos Guber"/>
      <sheetName val="AnexosEstadoResultados"/>
      <sheetName val="AnexosBalance"/>
      <sheetName val="AnexosCtasDeOrden"/>
      <sheetName val="DTA"/>
      <sheetName val="CUADRATURA_ANEXOS"/>
      <sheetName val="CTAS NV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8"/>
  <sheetViews>
    <sheetView showGridLines="0" tabSelected="1" view="pageBreakPreview" zoomScale="110" zoomScaleNormal="100" zoomScaleSheetLayoutView="110" workbookViewId="0">
      <selection activeCell="A2" sqref="A2:J2"/>
    </sheetView>
  </sheetViews>
  <sheetFormatPr baseColWidth="10" defaultRowHeight="12.75" x14ac:dyDescent="0.2"/>
  <cols>
    <col min="1" max="1" width="2.42578125" style="2" customWidth="1"/>
    <col min="2" max="2" width="58.7109375" style="45" customWidth="1"/>
    <col min="3" max="3" width="18.7109375" style="2" customWidth="1"/>
    <col min="4" max="4" width="21.7109375" style="50" customWidth="1"/>
    <col min="5" max="5" width="5.7109375" style="2" customWidth="1"/>
    <col min="6" max="6" width="3.7109375" style="2" customWidth="1"/>
    <col min="7" max="7" width="46.85546875" style="2" customWidth="1"/>
    <col min="8" max="9" width="18.7109375" style="2" customWidth="1"/>
    <col min="10" max="10" width="23.7109375" style="2" customWidth="1"/>
    <col min="11" max="11" width="11.42578125" style="2"/>
    <col min="12" max="12" width="16.85546875" style="2" bestFit="1" customWidth="1"/>
    <col min="13" max="16384" width="11.42578125" style="2"/>
  </cols>
  <sheetData>
    <row r="1" spans="1:10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spans="1:10" ht="13.5" x14ac:dyDescent="0.25">
      <c r="A4" s="3"/>
      <c r="B4" s="4"/>
      <c r="C4" s="3"/>
      <c r="D4" s="5"/>
      <c r="E4" s="3"/>
      <c r="F4" s="3"/>
      <c r="G4" s="3"/>
      <c r="H4" s="3"/>
      <c r="I4" s="3"/>
      <c r="J4" s="3"/>
    </row>
    <row r="5" spans="1:10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ht="18" customHeight="1" x14ac:dyDescent="0.25">
      <c r="A6" s="7" t="s">
        <v>3</v>
      </c>
      <c r="B6" s="7"/>
      <c r="C6" s="8"/>
      <c r="D6" s="9"/>
      <c r="E6" s="10"/>
      <c r="F6" s="7" t="s">
        <v>4</v>
      </c>
      <c r="G6" s="7"/>
      <c r="H6" s="11"/>
      <c r="I6" s="3"/>
      <c r="J6" s="3"/>
    </row>
    <row r="7" spans="1:10" s="21" customFormat="1" ht="15" customHeight="1" x14ac:dyDescent="0.25">
      <c r="A7" s="12" t="s">
        <v>5</v>
      </c>
      <c r="B7" s="13"/>
      <c r="C7" s="14"/>
      <c r="D7" s="15">
        <f>SUM(C8:C10)</f>
        <v>80533514.609999999</v>
      </c>
      <c r="E7" s="16"/>
      <c r="F7" s="17" t="s">
        <v>6</v>
      </c>
      <c r="G7" s="13"/>
      <c r="H7" s="18"/>
      <c r="I7" s="19"/>
      <c r="J7" s="20">
        <f>SUM(I8:I9)</f>
        <v>9551934.6199999992</v>
      </c>
    </row>
    <row r="8" spans="1:10" ht="15" customHeight="1" x14ac:dyDescent="0.3">
      <c r="A8" s="22"/>
      <c r="B8" s="23" t="s">
        <v>7</v>
      </c>
      <c r="C8" s="24">
        <v>4700</v>
      </c>
      <c r="D8" s="25"/>
      <c r="E8" s="3"/>
      <c r="F8" s="17"/>
      <c r="G8" s="23" t="s">
        <v>8</v>
      </c>
      <c r="H8" s="26"/>
      <c r="I8" s="24">
        <v>5539515.4299999997</v>
      </c>
      <c r="J8" s="25"/>
    </row>
    <row r="9" spans="1:10" ht="15" customHeight="1" x14ac:dyDescent="0.3">
      <c r="A9" s="22"/>
      <c r="B9" s="23" t="s">
        <v>9</v>
      </c>
      <c r="C9" s="24">
        <v>20593814.609999999</v>
      </c>
      <c r="D9" s="25"/>
      <c r="E9" s="3"/>
      <c r="F9" s="17"/>
      <c r="G9" s="27" t="s">
        <v>10</v>
      </c>
      <c r="H9" s="28"/>
      <c r="I9" s="29">
        <v>4012419.19</v>
      </c>
      <c r="J9" s="25"/>
    </row>
    <row r="10" spans="1:10" s="21" customFormat="1" ht="15" customHeight="1" x14ac:dyDescent="0.3">
      <c r="A10" s="12"/>
      <c r="B10" s="23" t="s">
        <v>11</v>
      </c>
      <c r="C10" s="29">
        <v>59935000</v>
      </c>
      <c r="D10" s="30"/>
      <c r="E10" s="16"/>
      <c r="F10" s="31"/>
      <c r="G10" s="32"/>
      <c r="H10" s="28"/>
      <c r="I10" s="33"/>
      <c r="J10" s="25"/>
    </row>
    <row r="11" spans="1:10" s="21" customFormat="1" ht="15" customHeight="1" x14ac:dyDescent="0.25">
      <c r="A11" s="34"/>
      <c r="B11" s="4"/>
      <c r="C11" s="14"/>
      <c r="D11" s="30"/>
      <c r="E11" s="16"/>
      <c r="F11" s="17" t="s">
        <v>12</v>
      </c>
      <c r="G11" s="35"/>
      <c r="H11" s="36"/>
      <c r="I11" s="37"/>
      <c r="J11" s="20">
        <f>SUM(I12)</f>
        <v>178336602.28999999</v>
      </c>
    </row>
    <row r="12" spans="1:10" s="21" customFormat="1" ht="15" customHeight="1" x14ac:dyDescent="0.3">
      <c r="A12" s="38" t="s">
        <v>13</v>
      </c>
      <c r="B12" s="13"/>
      <c r="C12" s="14"/>
      <c r="D12" s="20">
        <f>SUM(C13:C15)</f>
        <v>17249794.950000003</v>
      </c>
      <c r="E12" s="16"/>
      <c r="F12" s="17"/>
      <c r="G12" s="27" t="s">
        <v>14</v>
      </c>
      <c r="H12" s="28"/>
      <c r="I12" s="39">
        <v>178336602.28999999</v>
      </c>
      <c r="J12" s="25"/>
    </row>
    <row r="13" spans="1:10" s="21" customFormat="1" ht="15" customHeight="1" x14ac:dyDescent="0.3">
      <c r="A13" s="38"/>
      <c r="B13" s="23" t="s">
        <v>15</v>
      </c>
      <c r="C13" s="24">
        <v>5688988.4300000006</v>
      </c>
      <c r="D13" s="30"/>
      <c r="E13" s="16"/>
      <c r="F13" s="17"/>
      <c r="G13" s="27"/>
      <c r="H13" s="28"/>
      <c r="I13" s="33"/>
      <c r="J13" s="25"/>
    </row>
    <row r="14" spans="1:10" s="21" customFormat="1" ht="15" customHeight="1" x14ac:dyDescent="0.3">
      <c r="A14" s="38"/>
      <c r="B14" s="23" t="s">
        <v>16</v>
      </c>
      <c r="C14" s="24">
        <v>-614071.78</v>
      </c>
      <c r="D14" s="30"/>
      <c r="E14" s="16"/>
      <c r="F14" s="17" t="s">
        <v>17</v>
      </c>
      <c r="G14" s="35"/>
      <c r="H14" s="36"/>
      <c r="I14" s="37"/>
      <c r="J14" s="20">
        <f>SUM(I15+I16)</f>
        <v>62217586.32</v>
      </c>
    </row>
    <row r="15" spans="1:10" s="21" customFormat="1" ht="15" customHeight="1" x14ac:dyDescent="0.3">
      <c r="A15" s="38"/>
      <c r="B15" s="23" t="s">
        <v>18</v>
      </c>
      <c r="C15" s="29">
        <v>12174878.300000001</v>
      </c>
      <c r="D15" s="30"/>
      <c r="E15" s="16"/>
      <c r="F15" s="17"/>
      <c r="G15" s="27" t="s">
        <v>19</v>
      </c>
      <c r="H15" s="28"/>
      <c r="I15" s="40">
        <v>26301291</v>
      </c>
      <c r="J15" s="30"/>
    </row>
    <row r="16" spans="1:10" ht="15" customHeight="1" x14ac:dyDescent="0.3">
      <c r="A16" s="41"/>
      <c r="B16" s="4"/>
      <c r="C16" s="14"/>
      <c r="D16" s="30"/>
      <c r="E16" s="3"/>
      <c r="F16" s="17"/>
      <c r="G16" s="27" t="s">
        <v>20</v>
      </c>
      <c r="H16" s="28"/>
      <c r="I16" s="39">
        <v>35916295.32</v>
      </c>
      <c r="J16" s="30"/>
    </row>
    <row r="17" spans="1:10" ht="15" customHeight="1" x14ac:dyDescent="0.3">
      <c r="A17" s="38" t="s">
        <v>21</v>
      </c>
      <c r="B17" s="13"/>
      <c r="C17" s="14"/>
      <c r="D17" s="20">
        <f>SUM(C18:C20)</f>
        <v>336758.73000000417</v>
      </c>
      <c r="E17" s="3"/>
      <c r="G17" s="27"/>
      <c r="H17" s="28"/>
      <c r="I17" s="33"/>
      <c r="J17" s="30"/>
    </row>
    <row r="18" spans="1:10" ht="15" customHeight="1" x14ac:dyDescent="0.3">
      <c r="A18" s="42"/>
      <c r="B18" s="23" t="s">
        <v>22</v>
      </c>
      <c r="C18" s="24">
        <v>77294.34</v>
      </c>
      <c r="D18" s="25"/>
      <c r="E18" s="3"/>
      <c r="F18" s="17" t="s">
        <v>23</v>
      </c>
      <c r="G18" s="35"/>
      <c r="H18" s="36"/>
      <c r="I18" s="37"/>
      <c r="J18" s="20">
        <f>I19</f>
        <v>196511185.63</v>
      </c>
    </row>
    <row r="19" spans="1:10" ht="15" customHeight="1" x14ac:dyDescent="0.3">
      <c r="A19" s="42"/>
      <c r="B19" s="23" t="s">
        <v>24</v>
      </c>
      <c r="C19" s="24">
        <v>63352850.969999999</v>
      </c>
      <c r="D19" s="25"/>
      <c r="E19" s="3"/>
      <c r="F19" s="43" t="s">
        <v>25</v>
      </c>
      <c r="G19" s="27"/>
      <c r="H19" s="28"/>
      <c r="I19" s="39">
        <f>SUM(H20:H21)</f>
        <v>196511185.63</v>
      </c>
      <c r="J19" s="30"/>
    </row>
    <row r="20" spans="1:10" ht="15" customHeight="1" x14ac:dyDescent="0.3">
      <c r="A20" s="42"/>
      <c r="B20" s="23" t="s">
        <v>26</v>
      </c>
      <c r="C20" s="29">
        <v>-63093386.579999998</v>
      </c>
      <c r="D20" s="25"/>
      <c r="E20" s="3"/>
      <c r="F20" s="17"/>
      <c r="G20" s="27" t="s">
        <v>27</v>
      </c>
      <c r="H20" s="44">
        <v>195926064.49000001</v>
      </c>
      <c r="I20" s="33"/>
      <c r="J20" s="30"/>
    </row>
    <row r="21" spans="1:10" ht="15" customHeight="1" x14ac:dyDescent="0.3">
      <c r="A21" s="42"/>
      <c r="C21" s="46"/>
      <c r="D21" s="25"/>
      <c r="E21" s="3"/>
      <c r="F21" s="31"/>
      <c r="G21" s="27" t="s">
        <v>28</v>
      </c>
      <c r="H21" s="47">
        <v>585121.14</v>
      </c>
      <c r="I21" s="33"/>
      <c r="J21" s="30"/>
    </row>
    <row r="22" spans="1:10" s="21" customFormat="1" ht="15" customHeight="1" x14ac:dyDescent="0.25">
      <c r="A22" s="38" t="s">
        <v>29</v>
      </c>
      <c r="B22" s="4"/>
      <c r="C22" s="14"/>
      <c r="D22" s="20">
        <f>SUM(C23:C30)</f>
        <v>817557127.35000014</v>
      </c>
      <c r="E22" s="16"/>
      <c r="G22" s="32"/>
      <c r="H22" s="28"/>
      <c r="I22" s="33"/>
      <c r="J22" s="30"/>
    </row>
    <row r="23" spans="1:10" ht="15" customHeight="1" x14ac:dyDescent="0.3">
      <c r="B23" s="23" t="s">
        <v>30</v>
      </c>
      <c r="C23" s="24">
        <v>906880547.18000007</v>
      </c>
      <c r="D23" s="48"/>
      <c r="E23" s="3"/>
      <c r="F23" s="17" t="s">
        <v>31</v>
      </c>
      <c r="G23" s="35"/>
      <c r="H23" s="36"/>
      <c r="I23" s="37"/>
      <c r="J23" s="20">
        <f>SUM(I24:I25)</f>
        <v>6504839.4100000001</v>
      </c>
    </row>
    <row r="24" spans="1:10" s="50" customFormat="1" ht="15" customHeight="1" x14ac:dyDescent="0.3">
      <c r="A24" s="42"/>
      <c r="B24" s="23" t="s">
        <v>32</v>
      </c>
      <c r="C24" s="24">
        <v>51366782.009999998</v>
      </c>
      <c r="D24" s="25"/>
      <c r="E24" s="3"/>
      <c r="F24" s="17"/>
      <c r="G24" s="27" t="s">
        <v>33</v>
      </c>
      <c r="H24" s="28"/>
      <c r="I24" s="49">
        <v>414589.11</v>
      </c>
      <c r="J24" s="30"/>
    </row>
    <row r="25" spans="1:10" s="50" customFormat="1" ht="15" customHeight="1" x14ac:dyDescent="0.3">
      <c r="A25" s="42"/>
      <c r="B25" s="23" t="s">
        <v>34</v>
      </c>
      <c r="C25" s="24">
        <v>2533025.69</v>
      </c>
      <c r="D25" s="25"/>
      <c r="E25" s="3"/>
      <c r="F25" s="17"/>
      <c r="G25" s="27" t="s">
        <v>35</v>
      </c>
      <c r="H25" s="28"/>
      <c r="I25" s="39">
        <v>6090250.2999999998</v>
      </c>
      <c r="J25" s="30"/>
    </row>
    <row r="26" spans="1:10" s="50" customFormat="1" ht="15" customHeight="1" x14ac:dyDescent="0.3">
      <c r="A26" s="42"/>
      <c r="B26" s="23" t="s">
        <v>36</v>
      </c>
      <c r="C26" s="24">
        <v>-31330056.25</v>
      </c>
      <c r="D26" s="25"/>
      <c r="E26" s="3"/>
      <c r="F26" s="31"/>
      <c r="G26" s="27"/>
      <c r="H26" s="28"/>
      <c r="I26" s="49"/>
      <c r="J26" s="30"/>
    </row>
    <row r="27" spans="1:10" s="50" customFormat="1" ht="15" customHeight="1" x14ac:dyDescent="0.3">
      <c r="A27" s="42"/>
      <c r="B27" s="23" t="s">
        <v>37</v>
      </c>
      <c r="C27" s="24">
        <v>-56057595.780000001</v>
      </c>
      <c r="D27" s="25"/>
      <c r="E27" s="3"/>
      <c r="G27" s="32"/>
      <c r="H27" s="28"/>
      <c r="I27" s="33"/>
      <c r="J27" s="30"/>
    </row>
    <row r="28" spans="1:10" ht="15" customHeight="1" x14ac:dyDescent="0.3">
      <c r="A28" s="42"/>
      <c r="B28" s="27" t="s">
        <v>38</v>
      </c>
      <c r="C28" s="24">
        <v>-56182678.640000001</v>
      </c>
      <c r="D28" s="25"/>
      <c r="E28" s="3"/>
      <c r="F28" s="17" t="s">
        <v>39</v>
      </c>
      <c r="G28" s="27"/>
      <c r="H28" s="28"/>
      <c r="I28" s="33"/>
      <c r="J28" s="51">
        <f>SUM(I29:I29)</f>
        <v>2713797.51</v>
      </c>
    </row>
    <row r="29" spans="1:10" ht="15" customHeight="1" x14ac:dyDescent="0.3">
      <c r="A29" s="42"/>
      <c r="B29" s="23" t="s">
        <v>40</v>
      </c>
      <c r="C29" s="24">
        <v>-120720.29</v>
      </c>
      <c r="D29" s="25"/>
      <c r="E29" s="3"/>
      <c r="F29" s="31"/>
      <c r="G29" s="27" t="s">
        <v>41</v>
      </c>
      <c r="H29" s="28"/>
      <c r="I29" s="39">
        <v>2713797.51</v>
      </c>
      <c r="J29" s="30"/>
    </row>
    <row r="30" spans="1:10" ht="15" customHeight="1" x14ac:dyDescent="0.3">
      <c r="A30" s="42"/>
      <c r="B30" s="23" t="s">
        <v>42</v>
      </c>
      <c r="C30" s="29">
        <v>467823.43</v>
      </c>
      <c r="D30" s="25"/>
      <c r="E30" s="3"/>
      <c r="F30" s="31"/>
      <c r="G30" s="32"/>
      <c r="H30" s="28"/>
      <c r="I30" s="52"/>
      <c r="J30" s="30"/>
    </row>
    <row r="31" spans="1:10" s="21" customFormat="1" ht="15" customHeight="1" thickBot="1" x14ac:dyDescent="0.35">
      <c r="A31" s="42"/>
      <c r="C31" s="53"/>
      <c r="D31" s="25"/>
      <c r="E31" s="16"/>
      <c r="G31" s="35" t="s">
        <v>43</v>
      </c>
      <c r="H31" s="28"/>
      <c r="I31" s="52"/>
      <c r="J31" s="54">
        <f>SUM(J7:J30)</f>
        <v>455835945.78000003</v>
      </c>
    </row>
    <row r="32" spans="1:10" ht="15" customHeight="1" thickTop="1" x14ac:dyDescent="0.25">
      <c r="A32" s="38" t="s">
        <v>44</v>
      </c>
      <c r="B32" s="4"/>
      <c r="C32" s="14"/>
      <c r="D32" s="20">
        <f>SUM(C33:C37)</f>
        <v>12763978.399999999</v>
      </c>
      <c r="E32" s="3"/>
      <c r="H32" s="28"/>
      <c r="I32" s="52"/>
    </row>
    <row r="33" spans="1:12" ht="15" customHeight="1" x14ac:dyDescent="0.3">
      <c r="B33" s="23" t="s">
        <v>45</v>
      </c>
      <c r="C33" s="24">
        <v>12685664.719999999</v>
      </c>
      <c r="D33" s="48"/>
      <c r="E33" s="3"/>
      <c r="F33" s="55" t="s">
        <v>46</v>
      </c>
      <c r="G33" s="56"/>
      <c r="H33" s="28"/>
      <c r="I33" s="52"/>
      <c r="J33" s="57"/>
    </row>
    <row r="34" spans="1:12" ht="15" customHeight="1" x14ac:dyDescent="0.3">
      <c r="A34" s="42"/>
      <c r="B34" s="23" t="s">
        <v>47</v>
      </c>
      <c r="C34" s="24">
        <v>-5371935.79</v>
      </c>
      <c r="D34" s="25"/>
      <c r="E34" s="3"/>
      <c r="F34" s="58"/>
      <c r="G34" s="27"/>
      <c r="H34" s="28"/>
      <c r="I34" s="33"/>
      <c r="J34" s="30"/>
    </row>
    <row r="35" spans="1:12" ht="15" customHeight="1" x14ac:dyDescent="0.3">
      <c r="A35" s="42"/>
      <c r="B35" s="23" t="s">
        <v>48</v>
      </c>
      <c r="C35" s="24">
        <v>4527064.21</v>
      </c>
      <c r="D35" s="25"/>
      <c r="E35" s="3"/>
      <c r="F35" s="59" t="s">
        <v>49</v>
      </c>
      <c r="G35" s="27"/>
      <c r="H35" s="28"/>
      <c r="I35" s="37"/>
      <c r="J35" s="20">
        <f>SUM(I36:I39)</f>
        <v>35855981.990000002</v>
      </c>
    </row>
    <row r="36" spans="1:12" ht="15" customHeight="1" x14ac:dyDescent="0.3">
      <c r="A36" s="42"/>
      <c r="B36" s="23" t="s">
        <v>50</v>
      </c>
      <c r="C36" s="24">
        <v>1414080.93</v>
      </c>
      <c r="D36" s="25"/>
      <c r="E36" s="3"/>
      <c r="F36" s="58"/>
      <c r="G36" s="60" t="s">
        <v>51</v>
      </c>
      <c r="H36" s="61"/>
      <c r="I36" s="40">
        <v>6635428.5700000003</v>
      </c>
      <c r="J36" s="30"/>
    </row>
    <row r="37" spans="1:12" s="21" customFormat="1" ht="15" customHeight="1" x14ac:dyDescent="0.3">
      <c r="A37" s="42"/>
      <c r="B37" s="23" t="s">
        <v>52</v>
      </c>
      <c r="C37" s="29">
        <v>-490895.67</v>
      </c>
      <c r="D37" s="25"/>
      <c r="E37" s="16"/>
      <c r="F37" s="16"/>
      <c r="G37" s="60" t="s">
        <v>53</v>
      </c>
      <c r="H37" s="56"/>
      <c r="I37" s="40">
        <v>188748.02</v>
      </c>
      <c r="J37" s="30"/>
    </row>
    <row r="38" spans="1:12" ht="15" customHeight="1" x14ac:dyDescent="0.3">
      <c r="A38" s="42"/>
      <c r="C38" s="46"/>
      <c r="D38" s="25"/>
      <c r="E38" s="3"/>
      <c r="G38" s="62" t="s">
        <v>54</v>
      </c>
      <c r="H38" s="56"/>
      <c r="I38" s="49">
        <v>23320069.310000002</v>
      </c>
      <c r="J38" s="30"/>
    </row>
    <row r="39" spans="1:12" ht="15" customHeight="1" x14ac:dyDescent="0.3">
      <c r="A39" s="38" t="s">
        <v>55</v>
      </c>
      <c r="B39" s="4"/>
      <c r="C39" s="14"/>
      <c r="D39" s="51">
        <f>SUM(C40:C44)</f>
        <v>2691042.41</v>
      </c>
      <c r="E39" s="3"/>
      <c r="G39" s="42" t="s">
        <v>56</v>
      </c>
      <c r="H39" s="63"/>
      <c r="I39" s="29">
        <v>5711736.0899999999</v>
      </c>
      <c r="J39" s="30"/>
    </row>
    <row r="40" spans="1:12" ht="15" customHeight="1" x14ac:dyDescent="0.3">
      <c r="B40" s="23" t="s">
        <v>57</v>
      </c>
      <c r="C40" s="24">
        <v>2591.6</v>
      </c>
      <c r="D40" s="48"/>
      <c r="E40" s="3"/>
      <c r="G40" s="64"/>
      <c r="H40" s="65"/>
      <c r="I40" s="19"/>
      <c r="J40" s="30"/>
    </row>
    <row r="41" spans="1:12" ht="15" customHeight="1" x14ac:dyDescent="0.3">
      <c r="A41" s="42"/>
      <c r="B41" s="23" t="s">
        <v>58</v>
      </c>
      <c r="C41" s="24">
        <v>-2591.6</v>
      </c>
      <c r="D41" s="25"/>
      <c r="E41" s="3"/>
      <c r="F41" s="17" t="s">
        <v>59</v>
      </c>
      <c r="G41" s="13"/>
      <c r="H41" s="18"/>
      <c r="I41" s="19"/>
      <c r="J41" s="66">
        <f>SUM(I42:I43)</f>
        <v>439440288.68000001</v>
      </c>
    </row>
    <row r="42" spans="1:12" ht="15" customHeight="1" x14ac:dyDescent="0.3">
      <c r="A42" s="42"/>
      <c r="B42" s="67" t="s">
        <v>60</v>
      </c>
      <c r="C42" s="68">
        <v>1231157.6200000001</v>
      </c>
      <c r="D42" s="25"/>
      <c r="E42" s="3"/>
      <c r="F42" s="16"/>
      <c r="G42" s="23" t="s">
        <v>61</v>
      </c>
      <c r="H42" s="18"/>
      <c r="I42" s="69">
        <v>427053550.75999999</v>
      </c>
      <c r="J42" s="70"/>
    </row>
    <row r="43" spans="1:12" ht="15" customHeight="1" x14ac:dyDescent="0.3">
      <c r="A43" s="42"/>
      <c r="B43" s="23" t="s">
        <v>62</v>
      </c>
      <c r="C43" s="68">
        <v>2176186.38</v>
      </c>
      <c r="D43" s="25"/>
      <c r="E43" s="3"/>
      <c r="F43" s="3"/>
      <c r="G43" s="23" t="s">
        <v>63</v>
      </c>
      <c r="H43" s="18"/>
      <c r="I43" s="29">
        <v>12386737.92</v>
      </c>
      <c r="J43" s="71"/>
    </row>
    <row r="44" spans="1:12" ht="15" customHeight="1" x14ac:dyDescent="0.3">
      <c r="A44" s="42"/>
      <c r="B44" s="23" t="s">
        <v>64</v>
      </c>
      <c r="C44" s="72">
        <v>-716301.59</v>
      </c>
      <c r="D44" s="25"/>
      <c r="E44" s="3"/>
      <c r="F44" s="16"/>
      <c r="G44" s="13"/>
      <c r="H44" s="18"/>
      <c r="I44" s="19"/>
    </row>
    <row r="45" spans="1:12" ht="19.5" customHeight="1" thickBot="1" x14ac:dyDescent="0.35">
      <c r="A45" s="42"/>
      <c r="C45" s="46"/>
      <c r="D45" s="25"/>
      <c r="E45" s="3"/>
      <c r="F45" s="3"/>
      <c r="G45" s="73" t="s">
        <v>65</v>
      </c>
      <c r="H45" s="18"/>
      <c r="I45" s="19"/>
      <c r="J45" s="74">
        <f>SUM(+J35+J41)</f>
        <v>475296270.67000002</v>
      </c>
    </row>
    <row r="46" spans="1:12" ht="14.25" thickTop="1" x14ac:dyDescent="0.25">
      <c r="A46" s="75"/>
      <c r="B46" s="4"/>
      <c r="C46" s="14"/>
      <c r="D46" s="25"/>
      <c r="E46" s="3"/>
      <c r="F46" s="16"/>
      <c r="H46" s="76"/>
      <c r="I46" s="14"/>
      <c r="J46" s="19"/>
    </row>
    <row r="47" spans="1:12" s="85" customFormat="1" ht="18" thickBot="1" x14ac:dyDescent="0.35">
      <c r="A47" s="77" t="s">
        <v>66</v>
      </c>
      <c r="B47" s="78"/>
      <c r="C47" s="79"/>
      <c r="D47" s="80">
        <f>SUM(D7:D44)</f>
        <v>931132216.45000005</v>
      </c>
      <c r="E47" s="81"/>
      <c r="F47" s="16"/>
      <c r="G47" s="82" t="s">
        <v>67</v>
      </c>
      <c r="H47" s="83"/>
      <c r="I47" s="19"/>
      <c r="J47" s="84">
        <f>J31+J45</f>
        <v>931132216.45000005</v>
      </c>
      <c r="L47" s="86"/>
    </row>
    <row r="48" spans="1:12" ht="18" thickTop="1" x14ac:dyDescent="0.3">
      <c r="A48" s="87"/>
      <c r="B48" s="4"/>
      <c r="C48" s="14"/>
      <c r="D48" s="57"/>
      <c r="E48" s="3"/>
      <c r="F48" s="81"/>
      <c r="G48" s="16"/>
      <c r="H48" s="83"/>
      <c r="I48" s="19"/>
      <c r="J48" s="14"/>
    </row>
    <row r="49" spans="1:10" ht="13.5" x14ac:dyDescent="0.25">
      <c r="A49" s="87"/>
      <c r="B49" s="4"/>
      <c r="C49" s="14"/>
      <c r="D49" s="25"/>
      <c r="E49" s="3"/>
      <c r="F49" s="16"/>
      <c r="G49" s="16"/>
      <c r="H49" s="83"/>
      <c r="I49" s="19"/>
    </row>
    <row r="50" spans="1:10" s="85" customFormat="1" ht="18" customHeight="1" thickBot="1" x14ac:dyDescent="0.35">
      <c r="A50" s="88" t="s">
        <v>68</v>
      </c>
      <c r="B50" s="78"/>
      <c r="C50" s="79"/>
      <c r="D50" s="89">
        <v>248578271.95999998</v>
      </c>
      <c r="E50" s="81"/>
      <c r="F50" s="16"/>
      <c r="G50" s="90" t="s">
        <v>69</v>
      </c>
      <c r="H50" s="76"/>
      <c r="I50" s="14"/>
      <c r="J50" s="91">
        <f>D50</f>
        <v>248578271.95999998</v>
      </c>
    </row>
    <row r="51" spans="1:10" ht="18" thickTop="1" x14ac:dyDescent="0.3">
      <c r="A51" s="92"/>
      <c r="C51" s="93"/>
      <c r="D51" s="94"/>
      <c r="F51" s="81"/>
      <c r="H51" s="83"/>
      <c r="I51" s="19"/>
      <c r="J51" s="95"/>
    </row>
    <row r="52" spans="1:10" ht="17.25" x14ac:dyDescent="0.3">
      <c r="A52" s="92"/>
      <c r="C52" s="96"/>
      <c r="D52" s="97"/>
      <c r="F52" s="21"/>
      <c r="H52" s="98"/>
      <c r="I52" s="79"/>
    </row>
    <row r="53" spans="1:10" ht="13.5" x14ac:dyDescent="0.25">
      <c r="A53" s="92"/>
      <c r="C53" s="96"/>
      <c r="D53" s="97"/>
      <c r="F53" s="21"/>
      <c r="G53" s="3"/>
      <c r="H53" s="3"/>
      <c r="I53" s="95"/>
    </row>
    <row r="54" spans="1:10" ht="13.5" x14ac:dyDescent="0.25">
      <c r="A54" s="92"/>
      <c r="C54" s="96"/>
      <c r="D54" s="97"/>
      <c r="F54" s="21"/>
      <c r="H54" s="76"/>
      <c r="I54" s="14"/>
      <c r="J54" s="21"/>
    </row>
    <row r="55" spans="1:10" ht="15" x14ac:dyDescent="0.2">
      <c r="A55" s="92"/>
      <c r="C55" s="96"/>
      <c r="D55" s="97"/>
      <c r="F55" s="21"/>
      <c r="H55" s="98"/>
      <c r="I55" s="98"/>
      <c r="J55" s="21"/>
    </row>
    <row r="56" spans="1:10" x14ac:dyDescent="0.2">
      <c r="A56" s="92"/>
      <c r="C56" s="96"/>
      <c r="D56" s="97"/>
      <c r="F56" s="21"/>
      <c r="G56" s="21"/>
      <c r="H56" s="21"/>
      <c r="I56" s="21"/>
      <c r="J56" s="21"/>
    </row>
    <row r="57" spans="1:10" s="21" customFormat="1" x14ac:dyDescent="0.2">
      <c r="A57" s="92"/>
      <c r="B57" s="45"/>
      <c r="C57" s="99"/>
      <c r="D57" s="97"/>
      <c r="F57" s="2"/>
      <c r="H57" s="100"/>
    </row>
    <row r="58" spans="1:10" x14ac:dyDescent="0.2">
      <c r="A58" s="92"/>
      <c r="D58" s="2"/>
      <c r="E58" s="97"/>
      <c r="F58" s="21"/>
      <c r="G58" s="21"/>
      <c r="H58" s="100"/>
      <c r="I58" s="21"/>
      <c r="J58" s="21"/>
    </row>
    <row r="59" spans="1:10" s="21" customFormat="1" x14ac:dyDescent="0.2">
      <c r="A59" s="92"/>
      <c r="B59" s="45"/>
      <c r="C59" s="101" t="s">
        <v>70</v>
      </c>
      <c r="D59" s="101"/>
      <c r="E59" s="97"/>
      <c r="H59" s="102" t="s">
        <v>71</v>
      </c>
    </row>
    <row r="60" spans="1:10" x14ac:dyDescent="0.2">
      <c r="A60" s="92"/>
      <c r="B60" s="103"/>
      <c r="C60" s="101" t="s">
        <v>72</v>
      </c>
      <c r="D60" s="101"/>
      <c r="F60" s="21"/>
      <c r="G60" s="21"/>
      <c r="H60" s="102" t="s">
        <v>73</v>
      </c>
      <c r="I60" s="21"/>
    </row>
    <row r="61" spans="1:10" x14ac:dyDescent="0.2">
      <c r="F61" s="21"/>
      <c r="G61" s="21"/>
      <c r="H61" s="104"/>
      <c r="I61" s="100"/>
    </row>
    <row r="62" spans="1:10" s="21" customFormat="1" x14ac:dyDescent="0.2">
      <c r="C62" s="2"/>
      <c r="G62" s="102"/>
      <c r="H62" s="2"/>
      <c r="I62" s="2"/>
    </row>
    <row r="63" spans="1:10" s="21" customFormat="1" x14ac:dyDescent="0.2">
      <c r="A63" s="2"/>
      <c r="B63" s="45"/>
      <c r="C63" s="2"/>
      <c r="D63" s="50"/>
      <c r="F63" s="2"/>
      <c r="G63" s="2"/>
      <c r="H63" s="2"/>
      <c r="I63" s="2"/>
    </row>
    <row r="64" spans="1:10" x14ac:dyDescent="0.2">
      <c r="B64" s="105"/>
      <c r="C64" s="106"/>
      <c r="D64" s="107"/>
      <c r="F64" s="21"/>
      <c r="G64" s="21"/>
      <c r="I64" s="102"/>
      <c r="J64" s="21"/>
    </row>
    <row r="65" spans="2:10" x14ac:dyDescent="0.2">
      <c r="B65" s="105"/>
      <c r="C65" s="106"/>
      <c r="D65" s="107"/>
      <c r="I65" s="21"/>
    </row>
    <row r="66" spans="2:10" x14ac:dyDescent="0.2">
      <c r="B66" s="105"/>
      <c r="C66" s="106"/>
      <c r="D66" s="107"/>
      <c r="F66" s="21"/>
      <c r="H66" s="21"/>
      <c r="I66" s="21"/>
    </row>
    <row r="67" spans="2:10" x14ac:dyDescent="0.2">
      <c r="B67" s="105"/>
      <c r="C67" s="106"/>
      <c r="D67" s="107"/>
      <c r="F67" s="21"/>
      <c r="J67" s="21"/>
    </row>
    <row r="68" spans="2:10" x14ac:dyDescent="0.2">
      <c r="B68" s="105"/>
      <c r="C68" s="106"/>
      <c r="D68" s="107"/>
      <c r="G68" s="21"/>
    </row>
    <row r="69" spans="2:10" x14ac:dyDescent="0.2">
      <c r="B69" s="105"/>
      <c r="C69" s="106"/>
      <c r="D69" s="107"/>
      <c r="H69" s="21"/>
      <c r="I69" s="21"/>
    </row>
    <row r="70" spans="2:10" x14ac:dyDescent="0.2">
      <c r="B70" s="105"/>
      <c r="C70" s="106"/>
      <c r="D70" s="107"/>
      <c r="F70" s="21"/>
    </row>
    <row r="71" spans="2:10" x14ac:dyDescent="0.2">
      <c r="B71" s="105"/>
      <c r="C71" s="106"/>
      <c r="D71" s="107"/>
    </row>
    <row r="72" spans="2:10" x14ac:dyDescent="0.2">
      <c r="B72" s="105"/>
      <c r="C72" s="106"/>
      <c r="D72" s="107"/>
    </row>
    <row r="73" spans="2:10" x14ac:dyDescent="0.2">
      <c r="B73" s="105"/>
      <c r="C73" s="106"/>
      <c r="D73" s="107"/>
    </row>
    <row r="74" spans="2:10" x14ac:dyDescent="0.2">
      <c r="B74" s="105"/>
      <c r="C74" s="106"/>
      <c r="D74" s="107"/>
    </row>
    <row r="75" spans="2:10" x14ac:dyDescent="0.2">
      <c r="B75" s="105"/>
      <c r="C75" s="106"/>
      <c r="D75" s="107"/>
    </row>
    <row r="76" spans="2:10" x14ac:dyDescent="0.2">
      <c r="B76" s="105"/>
      <c r="C76" s="106"/>
      <c r="D76" s="107"/>
    </row>
    <row r="77" spans="2:10" x14ac:dyDescent="0.2">
      <c r="B77" s="105"/>
      <c r="C77" s="106"/>
      <c r="D77" s="107"/>
    </row>
    <row r="78" spans="2:10" x14ac:dyDescent="0.2">
      <c r="B78" s="105"/>
      <c r="C78" s="106"/>
      <c r="D78" s="107"/>
    </row>
  </sheetData>
  <mergeCells count="7">
    <mergeCell ref="C60:D60"/>
    <mergeCell ref="A1:J1"/>
    <mergeCell ref="A2:J2"/>
    <mergeCell ref="A3:J3"/>
    <mergeCell ref="A6:B6"/>
    <mergeCell ref="F6:G6"/>
    <mergeCell ref="C59:D59"/>
  </mergeCells>
  <printOptions horizontalCentered="1"/>
  <pageMargins left="0.39370078740157483" right="0" top="0" bottom="0" header="0" footer="0"/>
  <pageSetup scale="60" orientation="landscape" r:id="rId1"/>
  <headerFooter>
    <oddFooter xml:space="preserve">&amp;LFecha: &amp;D
Hora:     &amp;T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I65"/>
  <sheetViews>
    <sheetView showGridLines="0" view="pageBreakPreview" zoomScaleNormal="100" zoomScaleSheetLayoutView="100" workbookViewId="0">
      <selection activeCell="D52" sqref="D52:D54"/>
    </sheetView>
  </sheetViews>
  <sheetFormatPr baseColWidth="10" defaultColWidth="21.85546875" defaultRowHeight="15.75" x14ac:dyDescent="0.25"/>
  <cols>
    <col min="1" max="1" width="3.140625" style="114" customWidth="1"/>
    <col min="2" max="2" width="3" style="155" customWidth="1"/>
    <col min="3" max="3" width="33.42578125" style="159" customWidth="1"/>
    <col min="4" max="4" width="28.7109375" style="160" customWidth="1"/>
    <col min="5" max="5" width="18.7109375" style="134" bestFit="1" customWidth="1"/>
    <col min="6" max="6" width="20.7109375" style="161" customWidth="1"/>
    <col min="7" max="7" width="20.7109375" style="114" customWidth="1"/>
    <col min="8" max="16384" width="21.85546875" style="114"/>
  </cols>
  <sheetData>
    <row r="1" spans="1:9" s="110" customFormat="1" ht="18.75" customHeight="1" x14ac:dyDescent="0.25">
      <c r="A1" s="108" t="s">
        <v>0</v>
      </c>
      <c r="B1" s="108"/>
      <c r="C1" s="108"/>
      <c r="D1" s="108"/>
      <c r="E1" s="108"/>
      <c r="F1" s="108"/>
      <c r="G1" s="108"/>
      <c r="H1" s="109"/>
      <c r="I1" s="109"/>
    </row>
    <row r="2" spans="1:9" s="110" customFormat="1" ht="16.5" customHeight="1" x14ac:dyDescent="0.25">
      <c r="A2" s="111" t="s">
        <v>74</v>
      </c>
      <c r="B2" s="111"/>
      <c r="C2" s="111"/>
      <c r="D2" s="111"/>
      <c r="E2" s="111"/>
      <c r="F2" s="111"/>
      <c r="G2" s="111"/>
      <c r="H2" s="112"/>
      <c r="I2" s="112"/>
    </row>
    <row r="3" spans="1:9" ht="19.5" customHeight="1" x14ac:dyDescent="0.2">
      <c r="A3" s="113" t="s">
        <v>75</v>
      </c>
      <c r="B3" s="113"/>
      <c r="C3" s="113"/>
      <c r="D3" s="113"/>
      <c r="E3" s="113"/>
      <c r="F3" s="113"/>
      <c r="G3" s="113"/>
    </row>
    <row r="4" spans="1:9" ht="15" x14ac:dyDescent="0.2">
      <c r="A4" s="115" t="s">
        <v>76</v>
      </c>
      <c r="B4" s="115"/>
      <c r="C4" s="115"/>
      <c r="D4" s="115"/>
      <c r="E4" s="115"/>
      <c r="F4" s="115"/>
      <c r="G4" s="115"/>
    </row>
    <row r="5" spans="1:9" ht="17.25" x14ac:dyDescent="0.3">
      <c r="A5" s="116"/>
      <c r="B5" s="117"/>
      <c r="C5" s="117"/>
      <c r="D5" s="117"/>
      <c r="E5" s="117"/>
      <c r="F5" s="117"/>
      <c r="G5" s="117"/>
    </row>
    <row r="6" spans="1:9" ht="17.25" x14ac:dyDescent="0.3">
      <c r="A6" s="116"/>
      <c r="B6" s="118"/>
      <c r="C6" s="119"/>
      <c r="D6" s="120"/>
      <c r="E6" s="121"/>
      <c r="F6" s="122"/>
      <c r="G6" s="116"/>
    </row>
    <row r="7" spans="1:9" ht="17.25" x14ac:dyDescent="0.3">
      <c r="A7" s="123" t="s">
        <v>77</v>
      </c>
      <c r="B7" s="124"/>
      <c r="C7" s="125"/>
      <c r="D7" s="126"/>
      <c r="E7" s="127"/>
      <c r="F7" s="128"/>
      <c r="G7" s="127">
        <f>SUM(F8:F24)</f>
        <v>78484892.900000006</v>
      </c>
    </row>
    <row r="8" spans="1:9" s="134" customFormat="1" x14ac:dyDescent="0.25">
      <c r="A8" s="121"/>
      <c r="B8" s="129" t="s">
        <v>78</v>
      </c>
      <c r="C8" s="130"/>
      <c r="D8" s="131"/>
      <c r="E8" s="132"/>
      <c r="F8" s="133">
        <f>SUM(E9:E10)</f>
        <v>51298561.440000005</v>
      </c>
      <c r="G8" s="132"/>
    </row>
    <row r="9" spans="1:9" ht="17.25" x14ac:dyDescent="0.3">
      <c r="A9" s="116"/>
      <c r="B9" s="124"/>
      <c r="C9" s="135" t="s">
        <v>79</v>
      </c>
      <c r="D9" s="120"/>
      <c r="E9" s="79">
        <v>2313571.4899999998</v>
      </c>
      <c r="F9" s="136"/>
      <c r="G9" s="79"/>
    </row>
    <row r="10" spans="1:9" ht="17.25" x14ac:dyDescent="0.3">
      <c r="A10" s="116"/>
      <c r="B10" s="124"/>
      <c r="C10" s="135" t="s">
        <v>80</v>
      </c>
      <c r="D10" s="120"/>
      <c r="E10" s="137">
        <v>48984989.950000003</v>
      </c>
      <c r="F10" s="136"/>
      <c r="G10" s="79"/>
    </row>
    <row r="11" spans="1:9" ht="17.25" x14ac:dyDescent="0.3">
      <c r="A11" s="116"/>
      <c r="B11" s="124"/>
      <c r="C11" s="119"/>
      <c r="D11" s="120"/>
      <c r="E11" s="79"/>
      <c r="F11" s="136"/>
      <c r="G11" s="79"/>
    </row>
    <row r="12" spans="1:9" s="134" customFormat="1" x14ac:dyDescent="0.25">
      <c r="A12" s="121"/>
      <c r="B12" s="129" t="s">
        <v>81</v>
      </c>
      <c r="C12" s="130"/>
      <c r="D12" s="131"/>
      <c r="E12" s="132"/>
      <c r="F12" s="133">
        <f>SUM(E13:E14)</f>
        <v>224391.1799999997</v>
      </c>
      <c r="G12" s="132"/>
    </row>
    <row r="13" spans="1:9" s="134" customFormat="1" ht="17.25" x14ac:dyDescent="0.3">
      <c r="A13" s="121"/>
      <c r="B13" s="129"/>
      <c r="C13" s="135" t="s">
        <v>82</v>
      </c>
      <c r="D13" s="131"/>
      <c r="E13" s="79">
        <v>13775</v>
      </c>
      <c r="F13" s="133"/>
      <c r="G13" s="132"/>
    </row>
    <row r="14" spans="1:9" ht="17.25" x14ac:dyDescent="0.3">
      <c r="A14" s="116"/>
      <c r="B14" s="124"/>
      <c r="C14" s="135" t="s">
        <v>83</v>
      </c>
      <c r="D14" s="120"/>
      <c r="E14" s="137">
        <v>210616.1799999997</v>
      </c>
      <c r="F14" s="136"/>
      <c r="G14" s="79"/>
    </row>
    <row r="15" spans="1:9" ht="17.25" x14ac:dyDescent="0.3">
      <c r="A15" s="116"/>
      <c r="B15" s="124"/>
      <c r="C15" s="119"/>
      <c r="D15" s="120"/>
      <c r="E15" s="79"/>
      <c r="F15" s="136"/>
      <c r="G15" s="79"/>
    </row>
    <row r="16" spans="1:9" s="134" customFormat="1" ht="17.25" x14ac:dyDescent="0.3">
      <c r="A16" s="121"/>
      <c r="B16" s="129" t="s">
        <v>84</v>
      </c>
      <c r="C16" s="130"/>
      <c r="D16" s="131"/>
      <c r="E16" s="79"/>
      <c r="F16" s="132">
        <f>SUM(E17:E22)</f>
        <v>26897956.470000003</v>
      </c>
      <c r="G16" s="132"/>
    </row>
    <row r="17" spans="1:7" s="134" customFormat="1" ht="17.25" x14ac:dyDescent="0.3">
      <c r="A17" s="121"/>
      <c r="B17" s="129"/>
      <c r="C17" s="135" t="s">
        <v>85</v>
      </c>
      <c r="D17" s="131"/>
      <c r="E17" s="138">
        <v>25674465.170000002</v>
      </c>
      <c r="F17" s="132"/>
      <c r="G17" s="132"/>
    </row>
    <row r="18" spans="1:7" s="134" customFormat="1" ht="15" customHeight="1" x14ac:dyDescent="0.3">
      <c r="A18" s="121"/>
      <c r="B18" s="129"/>
      <c r="C18" s="135" t="s">
        <v>86</v>
      </c>
      <c r="D18" s="131"/>
      <c r="E18" s="138">
        <v>962923.07</v>
      </c>
      <c r="F18" s="132"/>
      <c r="G18" s="132"/>
    </row>
    <row r="19" spans="1:7" s="134" customFormat="1" ht="15.75" customHeight="1" x14ac:dyDescent="0.3">
      <c r="A19" s="121"/>
      <c r="B19" s="129"/>
      <c r="C19" s="135" t="s">
        <v>87</v>
      </c>
      <c r="D19" s="131"/>
      <c r="E19" s="138">
        <v>3259.07</v>
      </c>
      <c r="F19" s="132"/>
      <c r="G19" s="132"/>
    </row>
    <row r="20" spans="1:7" s="134" customFormat="1" ht="15" hidden="1" customHeight="1" x14ac:dyDescent="0.3">
      <c r="A20" s="121"/>
      <c r="B20" s="129"/>
      <c r="C20" s="135" t="s">
        <v>88</v>
      </c>
      <c r="D20" s="131"/>
      <c r="E20" s="138">
        <v>0</v>
      </c>
      <c r="F20" s="132"/>
      <c r="G20" s="132"/>
    </row>
    <row r="21" spans="1:7" s="134" customFormat="1" ht="17.25" hidden="1" x14ac:dyDescent="0.3">
      <c r="A21" s="121"/>
      <c r="B21" s="129"/>
      <c r="C21" s="135" t="s">
        <v>89</v>
      </c>
      <c r="D21" s="131"/>
      <c r="E21" s="138">
        <v>0</v>
      </c>
      <c r="F21" s="132"/>
      <c r="G21" s="132"/>
    </row>
    <row r="22" spans="1:7" s="134" customFormat="1" ht="17.25" x14ac:dyDescent="0.3">
      <c r="A22" s="121"/>
      <c r="B22" s="129"/>
      <c r="C22" s="135" t="s">
        <v>90</v>
      </c>
      <c r="D22" s="131"/>
      <c r="E22" s="137">
        <v>257309.16</v>
      </c>
      <c r="F22" s="132"/>
      <c r="G22" s="132"/>
    </row>
    <row r="23" spans="1:7" s="134" customFormat="1" x14ac:dyDescent="0.25">
      <c r="A23" s="121"/>
      <c r="B23" s="129"/>
      <c r="C23" s="130"/>
      <c r="D23" s="131"/>
      <c r="E23" s="132"/>
      <c r="F23" s="133"/>
      <c r="G23" s="132"/>
    </row>
    <row r="24" spans="1:7" s="134" customFormat="1" ht="17.25" x14ac:dyDescent="0.3">
      <c r="A24" s="121"/>
      <c r="B24" s="129" t="s">
        <v>91</v>
      </c>
      <c r="C24" s="130"/>
      <c r="D24" s="131"/>
      <c r="E24" s="79"/>
      <c r="F24" s="139">
        <v>63983.81</v>
      </c>
      <c r="G24" s="132"/>
    </row>
    <row r="25" spans="1:7" s="134" customFormat="1" ht="17.25" x14ac:dyDescent="0.3">
      <c r="A25" s="121"/>
      <c r="B25" s="129"/>
      <c r="C25" s="130"/>
      <c r="D25" s="131"/>
      <c r="E25" s="79"/>
      <c r="F25" s="140"/>
      <c r="G25" s="132"/>
    </row>
    <row r="26" spans="1:7" s="134" customFormat="1" x14ac:dyDescent="0.25">
      <c r="A26" s="121"/>
      <c r="B26" s="129"/>
      <c r="C26" s="130"/>
      <c r="D26" s="131"/>
      <c r="E26" s="132"/>
      <c r="F26" s="133"/>
      <c r="G26" s="132"/>
    </row>
    <row r="27" spans="1:7" s="134" customFormat="1" x14ac:dyDescent="0.25">
      <c r="A27" s="121"/>
      <c r="B27" s="129"/>
      <c r="C27" s="130"/>
      <c r="D27" s="131"/>
      <c r="E27" s="132"/>
      <c r="F27" s="133"/>
      <c r="G27" s="132"/>
    </row>
    <row r="28" spans="1:7" ht="17.25" x14ac:dyDescent="0.3">
      <c r="A28" s="123" t="s">
        <v>92</v>
      </c>
      <c r="B28" s="124"/>
      <c r="C28" s="125"/>
      <c r="D28" s="126"/>
      <c r="E28" s="127"/>
      <c r="F28" s="128"/>
      <c r="G28" s="141">
        <f>SUM(F29:F47)</f>
        <v>55164823.590000004</v>
      </c>
    </row>
    <row r="29" spans="1:7" s="134" customFormat="1" x14ac:dyDescent="0.25">
      <c r="A29" s="121"/>
      <c r="B29" s="129" t="s">
        <v>78</v>
      </c>
      <c r="C29" s="130"/>
      <c r="D29" s="131"/>
      <c r="E29" s="132"/>
      <c r="F29" s="133">
        <f>SUM(E30:E34)</f>
        <v>8917089.0899999999</v>
      </c>
      <c r="G29" s="132"/>
    </row>
    <row r="30" spans="1:7" ht="17.25" x14ac:dyDescent="0.3">
      <c r="A30" s="116"/>
      <c r="B30" s="124"/>
      <c r="C30" s="135" t="s">
        <v>93</v>
      </c>
      <c r="D30" s="120"/>
      <c r="E30" s="79">
        <v>914540.22</v>
      </c>
      <c r="F30" s="136"/>
      <c r="G30" s="79"/>
    </row>
    <row r="31" spans="1:7" ht="17.25" x14ac:dyDescent="0.3">
      <c r="A31" s="116"/>
      <c r="B31" s="124"/>
      <c r="C31" s="135" t="s">
        <v>94</v>
      </c>
      <c r="D31" s="120"/>
      <c r="E31" s="79">
        <v>5533400</v>
      </c>
      <c r="F31" s="136"/>
      <c r="G31" s="79"/>
    </row>
    <row r="32" spans="1:7" ht="17.25" x14ac:dyDescent="0.3">
      <c r="A32" s="116"/>
      <c r="B32" s="124"/>
      <c r="C32" s="135" t="s">
        <v>95</v>
      </c>
      <c r="D32" s="120"/>
      <c r="E32" s="79">
        <v>593889.93000000005</v>
      </c>
      <c r="F32" s="136"/>
      <c r="G32" s="79"/>
    </row>
    <row r="33" spans="1:9" ht="16.5" customHeight="1" x14ac:dyDescent="0.3">
      <c r="A33" s="116"/>
      <c r="B33" s="124"/>
      <c r="C33" s="135" t="s">
        <v>96</v>
      </c>
      <c r="D33" s="120"/>
      <c r="E33" s="79">
        <v>521.51</v>
      </c>
      <c r="F33" s="136"/>
      <c r="G33" s="79"/>
    </row>
    <row r="34" spans="1:9" ht="17.25" x14ac:dyDescent="0.3">
      <c r="A34" s="116"/>
      <c r="B34" s="124"/>
      <c r="C34" s="135" t="s">
        <v>97</v>
      </c>
      <c r="D34" s="120"/>
      <c r="E34" s="137">
        <v>1874737.4300000002</v>
      </c>
      <c r="F34" s="136"/>
      <c r="G34" s="79"/>
    </row>
    <row r="35" spans="1:9" ht="17.25" x14ac:dyDescent="0.3">
      <c r="A35" s="116"/>
      <c r="B35" s="124"/>
      <c r="C35" s="119"/>
      <c r="D35" s="120"/>
      <c r="E35" s="138"/>
      <c r="F35" s="136"/>
      <c r="G35" s="79"/>
    </row>
    <row r="36" spans="1:9" s="134" customFormat="1" x14ac:dyDescent="0.25">
      <c r="A36" s="121"/>
      <c r="B36" s="129" t="s">
        <v>98</v>
      </c>
      <c r="C36" s="130"/>
      <c r="D36" s="131"/>
      <c r="E36" s="132"/>
      <c r="F36" s="132">
        <f>+D55</f>
        <v>18973566.320000004</v>
      </c>
      <c r="G36" s="132"/>
    </row>
    <row r="37" spans="1:9" s="134" customFormat="1" x14ac:dyDescent="0.25">
      <c r="A37" s="121"/>
      <c r="B37" s="129"/>
      <c r="C37" s="130"/>
      <c r="D37" s="131"/>
      <c r="E37" s="132"/>
      <c r="F37" s="132"/>
      <c r="G37" s="132"/>
    </row>
    <row r="38" spans="1:9" s="134" customFormat="1" x14ac:dyDescent="0.25">
      <c r="A38" s="121"/>
      <c r="B38" s="142" t="s">
        <v>99</v>
      </c>
      <c r="C38" s="130"/>
      <c r="D38" s="131"/>
      <c r="E38" s="132"/>
      <c r="F38" s="133">
        <f>SUM(E39:E43)</f>
        <v>16857722.390000001</v>
      </c>
      <c r="G38" s="132"/>
    </row>
    <row r="39" spans="1:9" ht="17.25" x14ac:dyDescent="0.3">
      <c r="A39" s="116"/>
      <c r="B39" s="143"/>
      <c r="C39" s="135" t="s">
        <v>100</v>
      </c>
      <c r="D39" s="120"/>
      <c r="E39" s="79">
        <v>8811290.3399999999</v>
      </c>
      <c r="F39" s="136"/>
      <c r="G39" s="79"/>
    </row>
    <row r="40" spans="1:9" ht="17.25" x14ac:dyDescent="0.3">
      <c r="A40" s="116"/>
      <c r="B40" s="143"/>
      <c r="C40" s="135" t="s">
        <v>101</v>
      </c>
      <c r="D40" s="120"/>
      <c r="E40" s="79">
        <v>47524.71</v>
      </c>
      <c r="F40" s="136"/>
      <c r="G40" s="79"/>
    </row>
    <row r="41" spans="1:9" ht="18.75" customHeight="1" x14ac:dyDescent="0.3">
      <c r="A41" s="116"/>
      <c r="B41" s="143"/>
      <c r="C41" s="135" t="s">
        <v>102</v>
      </c>
      <c r="D41" s="120"/>
      <c r="E41" s="79">
        <v>7639.5799999999581</v>
      </c>
      <c r="F41" s="136"/>
      <c r="G41" s="79"/>
    </row>
    <row r="42" spans="1:9" ht="17.25" x14ac:dyDescent="0.3">
      <c r="A42" s="116"/>
      <c r="B42" s="143"/>
      <c r="C42" s="135" t="s">
        <v>103</v>
      </c>
      <c r="D42" s="120"/>
      <c r="E42" s="79">
        <v>2398373.25</v>
      </c>
      <c r="F42" s="136"/>
      <c r="G42" s="79"/>
    </row>
    <row r="43" spans="1:9" ht="17.25" x14ac:dyDescent="0.3">
      <c r="A43" s="116"/>
      <c r="B43" s="143"/>
      <c r="C43" s="135" t="s">
        <v>104</v>
      </c>
      <c r="D43" s="120"/>
      <c r="E43" s="137">
        <v>5592894.5099999988</v>
      </c>
      <c r="F43" s="136"/>
      <c r="G43" s="79"/>
    </row>
    <row r="44" spans="1:9" ht="17.25" x14ac:dyDescent="0.3">
      <c r="A44" s="116"/>
      <c r="B44" s="143"/>
      <c r="C44" s="119"/>
      <c r="D44" s="120"/>
      <c r="E44" s="138"/>
      <c r="F44" s="136"/>
      <c r="G44" s="79"/>
    </row>
    <row r="45" spans="1:9" s="134" customFormat="1" x14ac:dyDescent="0.25">
      <c r="A45" s="121"/>
      <c r="B45" s="142" t="s">
        <v>105</v>
      </c>
      <c r="C45" s="130"/>
      <c r="D45" s="131"/>
      <c r="E45" s="132"/>
      <c r="F45" s="132">
        <v>10410592.949999999</v>
      </c>
      <c r="G45" s="132"/>
    </row>
    <row r="46" spans="1:9" s="134" customFormat="1" ht="17.25" x14ac:dyDescent="0.3">
      <c r="A46" s="121"/>
      <c r="B46" s="142"/>
      <c r="C46" s="130"/>
      <c r="D46" s="131"/>
      <c r="E46" s="132"/>
      <c r="F46" s="79"/>
      <c r="G46" s="132"/>
    </row>
    <row r="47" spans="1:9" s="134" customFormat="1" x14ac:dyDescent="0.25">
      <c r="A47" s="121"/>
      <c r="B47" s="142" t="s">
        <v>106</v>
      </c>
      <c r="C47" s="130"/>
      <c r="D47" s="131"/>
      <c r="E47" s="132"/>
      <c r="F47" s="139">
        <v>5852.84</v>
      </c>
      <c r="G47" s="132"/>
      <c r="I47" s="144"/>
    </row>
    <row r="48" spans="1:9" s="134" customFormat="1" x14ac:dyDescent="0.25">
      <c r="A48" s="121"/>
      <c r="B48" s="142"/>
      <c r="C48" s="130"/>
      <c r="D48" s="131"/>
      <c r="E48" s="132"/>
      <c r="F48" s="133"/>
      <c r="G48" s="132"/>
    </row>
    <row r="49" spans="1:9" ht="18" thickBot="1" x14ac:dyDescent="0.35">
      <c r="A49" s="145" t="s">
        <v>107</v>
      </c>
      <c r="B49" s="124"/>
      <c r="C49" s="125"/>
      <c r="D49" s="126"/>
      <c r="E49" s="127"/>
      <c r="F49" s="128"/>
      <c r="G49" s="146">
        <f>G7-G28</f>
        <v>23320069.310000002</v>
      </c>
      <c r="H49" s="147"/>
      <c r="I49" s="148"/>
    </row>
    <row r="50" spans="1:9" ht="18" thickTop="1" x14ac:dyDescent="0.3">
      <c r="A50" s="116"/>
      <c r="B50" s="124"/>
      <c r="C50" s="119"/>
      <c r="D50" s="120"/>
      <c r="E50" s="121"/>
      <c r="F50" s="122"/>
      <c r="G50" s="147"/>
    </row>
    <row r="51" spans="1:9" ht="17.25" x14ac:dyDescent="0.3">
      <c r="A51" s="116"/>
      <c r="B51" s="124"/>
      <c r="C51" s="119"/>
      <c r="D51" s="120"/>
      <c r="E51" s="121"/>
      <c r="F51" s="122"/>
      <c r="G51" s="147"/>
    </row>
    <row r="52" spans="1:9" ht="17.25" x14ac:dyDescent="0.3">
      <c r="A52" s="116"/>
      <c r="B52" s="124"/>
      <c r="C52" s="149" t="s">
        <v>108</v>
      </c>
      <c r="D52" s="150">
        <v>11179774.090000002</v>
      </c>
      <c r="E52" s="150"/>
      <c r="F52" s="122"/>
      <c r="G52" s="151"/>
    </row>
    <row r="53" spans="1:9" ht="17.25" x14ac:dyDescent="0.3">
      <c r="A53" s="116"/>
      <c r="B53" s="124"/>
      <c r="C53" s="149" t="s">
        <v>109</v>
      </c>
      <c r="D53" s="150">
        <v>8100000</v>
      </c>
      <c r="E53" s="121"/>
      <c r="F53" s="122"/>
      <c r="G53" s="152"/>
    </row>
    <row r="54" spans="1:9" ht="17.25" x14ac:dyDescent="0.3">
      <c r="A54" s="116"/>
      <c r="B54" s="124"/>
      <c r="C54" s="149" t="s">
        <v>110</v>
      </c>
      <c r="D54" s="153">
        <v>-306207.77</v>
      </c>
      <c r="E54" s="121"/>
      <c r="F54" s="122"/>
      <c r="G54" s="152"/>
    </row>
    <row r="55" spans="1:9" ht="17.25" x14ac:dyDescent="0.3">
      <c r="A55" s="116"/>
      <c r="B55" s="124"/>
      <c r="C55" s="119"/>
      <c r="D55" s="154">
        <f>SUM(D52:D54)</f>
        <v>18973566.320000004</v>
      </c>
      <c r="E55" s="121"/>
      <c r="F55" s="122"/>
      <c r="G55" s="116"/>
    </row>
    <row r="64" spans="1:9" ht="15" x14ac:dyDescent="0.2">
      <c r="C64" s="156" t="s">
        <v>70</v>
      </c>
      <c r="D64" s="156"/>
      <c r="E64" s="157"/>
      <c r="F64" s="158" t="s">
        <v>71</v>
      </c>
    </row>
    <row r="65" spans="3:6" ht="15" x14ac:dyDescent="0.2">
      <c r="C65" s="156" t="s">
        <v>72</v>
      </c>
      <c r="D65" s="156"/>
      <c r="E65" s="157"/>
      <c r="F65" s="158" t="s">
        <v>73</v>
      </c>
    </row>
  </sheetData>
  <mergeCells count="6">
    <mergeCell ref="A1:G1"/>
    <mergeCell ref="A2:G2"/>
    <mergeCell ref="A3:G3"/>
    <mergeCell ref="A4:G4"/>
    <mergeCell ref="C64:D64"/>
    <mergeCell ref="C65:D65"/>
  </mergeCells>
  <printOptions horizontalCentered="1"/>
  <pageMargins left="0.19685039370078741" right="0" top="0.39370078740157483" bottom="0" header="0" footer="0"/>
  <pageSetup scale="69" orientation="portrait" r:id="rId1"/>
  <headerFooter>
    <oddFooter xml:space="preserve">&amp;LFecha: &amp;D
Hora:     &amp;T
</oddFooter>
  </headerFooter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Institucional</vt:lpstr>
      <vt:lpstr>Estados de Resultados Inst.</vt:lpstr>
      <vt:lpstr>'Balance Institucional'!Área_de_impresión</vt:lpstr>
      <vt:lpstr>'Estados de Resultados Inst.'!Área_de_impresión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Antonio Henriquez Rivera</dc:creator>
  <cp:lastModifiedBy>Mauricio Antonio Henriquez Rivera</cp:lastModifiedBy>
  <dcterms:created xsi:type="dcterms:W3CDTF">2019-09-11T20:29:24Z</dcterms:created>
  <dcterms:modified xsi:type="dcterms:W3CDTF">2019-09-11T20:32:33Z</dcterms:modified>
</cp:coreProperties>
</file>