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CFARCHG02P.slv.bns\Planificacion\GERENCIA SR. CONTROL FINANCIERO\2. GERENCIA REPORTERIA\1. REGULATORIOS\BOLSA DE VALORES\2019\SES\"/>
    </mc:Choice>
  </mc:AlternateContent>
  <bookViews>
    <workbookView xWindow="0" yWindow="0" windowWidth="28800" windowHeight="12300"/>
  </bookViews>
  <sheets>
    <sheet name="Balance" sheetId="1" r:id="rId1"/>
    <sheet name="Est.Res." sheetId="2" r:id="rId2"/>
  </sheets>
  <externalReferences>
    <externalReference r:id="rId3"/>
  </externalReferences>
  <definedNames>
    <definedName name="Abrm">#REF!</definedName>
    <definedName name="Agisto_men">#REF!</definedName>
    <definedName name="cmpSpoolPath">"C:\Program Files\Symtrax\Compleo\Temp\00000000.txt"</definedName>
    <definedName name="Oct_Acumulado">#REF!</definedName>
    <definedName name="_xlnm.Print_Area" localSheetId="0">Balance!$A$1:$B$53</definedName>
    <definedName name="_xlnm.Print_Area">#REF!</definedName>
    <definedName name="SpoolPath">"C:\Program Files\Symtrax\Compleo\Temp\00000000.txt"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1" l="1"/>
  <c r="B26" i="1" l="1"/>
  <c r="B10" i="1"/>
  <c r="B34" i="1"/>
  <c r="B10" i="2"/>
  <c r="B38" i="1" l="1"/>
  <c r="B45" i="1" s="1"/>
  <c r="B56" i="1"/>
  <c r="B16" i="1"/>
  <c r="B23" i="1" s="1"/>
  <c r="B20" i="2"/>
  <c r="B30" i="2" s="1"/>
  <c r="B32" i="2" l="1"/>
  <c r="B37" i="2" s="1"/>
  <c r="B40" i="2" s="1"/>
  <c r="B44" i="2" s="1"/>
  <c r="B46" i="2" s="1"/>
</calcChain>
</file>

<file path=xl/sharedStrings.xml><?xml version="1.0" encoding="utf-8"?>
<sst xmlns="http://schemas.openxmlformats.org/spreadsheetml/2006/main" count="73" uniqueCount="67">
  <si>
    <t>SCOTIABANK EL SALVADOR, S.A Y SUBSIDIARIAS</t>
  </si>
  <si>
    <t>(Subsidiaria de Inversiones Financieras Scotiabank El Salvador, S.A.)</t>
  </si>
  <si>
    <t>(San Salvador, República de El Salvador)</t>
  </si>
  <si>
    <t>Balance General Consolidado</t>
  </si>
  <si>
    <t>Al 31 de agosto de 2019</t>
  </si>
  <si>
    <t>(Cifras en Miles de Dólares de los Estados Unidos de América)</t>
  </si>
  <si>
    <t>Activos</t>
  </si>
  <si>
    <t>Activos de intermediación</t>
  </si>
  <si>
    <t>Caja y bancos</t>
  </si>
  <si>
    <t>Reportos y otras operaciones bursátiles  (neto)</t>
  </si>
  <si>
    <t>Inversiones financieras (neto)</t>
  </si>
  <si>
    <t>Cartera de préstamos (neto)</t>
  </si>
  <si>
    <t>Otros activos</t>
  </si>
  <si>
    <t>Bienes recibidos en pago (neto)</t>
  </si>
  <si>
    <t>Inversiones accionarias</t>
  </si>
  <si>
    <t>Diversos (neto)</t>
  </si>
  <si>
    <t>Activo Fijo</t>
  </si>
  <si>
    <t>Bienes inmuebles, muebles y otros (neto)</t>
  </si>
  <si>
    <t>Total de activos</t>
  </si>
  <si>
    <t>Pasivos y Patrimonio</t>
  </si>
  <si>
    <t>Pasivos de intermediación</t>
  </si>
  <si>
    <t>Depósitos de clientes</t>
  </si>
  <si>
    <t>Préstamos del Banco de Desarrollo de El Salvador</t>
  </si>
  <si>
    <t>Préstamos de otros bancos</t>
  </si>
  <si>
    <t>Reportos y otras obligaciones bursátiles</t>
  </si>
  <si>
    <t>Títulos de emisión propia</t>
  </si>
  <si>
    <t>Diversos</t>
  </si>
  <si>
    <t>Otros pasivos</t>
  </si>
  <si>
    <t>Cuentas por pagar</t>
  </si>
  <si>
    <t>Provisiones</t>
  </si>
  <si>
    <t>Total de pasivos</t>
  </si>
  <si>
    <t>Interés minoritario en subsidiarias</t>
  </si>
  <si>
    <t>Patrimonio</t>
  </si>
  <si>
    <t>Capital social pagado</t>
  </si>
  <si>
    <t>Reservas de capital, resultados acumulados y patrimonio no ganado</t>
  </si>
  <si>
    <t>Total de pasivos y patrimonio</t>
  </si>
  <si>
    <t>SCOTIABANK EL SALVADOR, S.A. Y SUBSIDIARIAS</t>
  </si>
  <si>
    <t>Estado Consolidado de Resultado</t>
  </si>
  <si>
    <t>Por el período del 01 de enero al 31 de agosto de 2019</t>
  </si>
  <si>
    <t>Ingresos de operación:</t>
  </si>
  <si>
    <t>Intereses de préstamos</t>
  </si>
  <si>
    <t>Comisiones y otros ingresos de préstamos</t>
  </si>
  <si>
    <t>Intereses de inversiones</t>
  </si>
  <si>
    <t>Utilidad en venta de títulos valores</t>
  </si>
  <si>
    <t>Reportos y operaciones bursátiles</t>
  </si>
  <si>
    <t>Intereses sobre depósitos</t>
  </si>
  <si>
    <t>Operaciones en moneda extranjera</t>
  </si>
  <si>
    <t>Otros servicios y contingencias</t>
  </si>
  <si>
    <t>Menos: Costos de operación</t>
  </si>
  <si>
    <t>Intereses y otros costos de depósitos</t>
  </si>
  <si>
    <t xml:space="preserve">Intereses sobre préstamos </t>
  </si>
  <si>
    <t>Intereses sobre emisión de obligaciones</t>
  </si>
  <si>
    <t>Pérdida por venta de títulos valores</t>
  </si>
  <si>
    <t>Reservas de saneamiento</t>
  </si>
  <si>
    <t>Utilidad antes de gastos</t>
  </si>
  <si>
    <t>Gastos de operación:</t>
  </si>
  <si>
    <t xml:space="preserve">De funcionarios y empleados </t>
  </si>
  <si>
    <t xml:space="preserve">Generales </t>
  </si>
  <si>
    <t>Depreciaciones y amortizaciones</t>
  </si>
  <si>
    <t>Utilidad de operación</t>
  </si>
  <si>
    <t>Otros ingresos y gastos (neto)</t>
  </si>
  <si>
    <t>Utilidad antes de impuesto y contribución especial</t>
  </si>
  <si>
    <t>Impuesto sobre la renta</t>
  </si>
  <si>
    <t>Contribución especial para la seguridad ciudadana y convivencia</t>
  </si>
  <si>
    <t>Utilidad antes del interés minoritario</t>
  </si>
  <si>
    <t>Participación del interés minoritario en subsidiarias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</si>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</sst>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;\(#,##0.0\)"/>
    <numFmt numFmtId="165" formatCode="#,##0.0_);\(#,##0.0\)"/>
    <numFmt numFmtId="166" formatCode="#,##0.0000_);\(#,##0.0000\)"/>
    <numFmt numFmtId="167" formatCode="_ * #,##0.00_ ;_ * \-#,##0.00_ ;_ * &quot;-&quot;??_ ;_ @_ "/>
  </numFmts>
  <fonts count="6">
    <font>
      <sz val="10"/>
      <name val="Arial"/>
      <family val="2"/>
    </font>
    <font>
      <sz val="10"/>
      <name val="Geneva"/>
      <family val="2"/>
    </font>
    <font>
      <b/>
      <sz val="10"/>
      <name val="Univers for KPMG"/>
    </font>
    <font>
      <sz val="10"/>
      <name val="Univers for KPMG"/>
    </font>
    <font>
      <b/>
      <u/>
      <sz val="10"/>
      <name val="Univers for KPMG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ck">
        <color indexed="64"/>
      </top>
      <bottom/>
      <diagonal/>
    </border>
  </borders>
  <cellStyleXfs count="4">
    <xf numFmtId="0" fontId="0" fillId="0" borderId="0"/>
    <xf numFmtId="0" fontId="1" fillId="0" borderId="0"/>
    <xf numFmtId="3" fontId="1" fillId="0" borderId="0" applyFont="0" applyFill="0" applyBorder="0" applyAlignment="0" applyProtection="0"/>
    <xf numFmtId="167" fontId="5" fillId="0" borderId="0" applyFont="0" applyFill="0" applyBorder="0" applyAlignment="0" applyProtection="0"/>
  </cellStyleXfs>
  <cellXfs count="50">
    <xf numFmtId="0" fontId="0" fillId="0" borderId="0" xfId="0"/>
    <xf numFmtId="0" fontId="2" fillId="2" borderId="0" xfId="1" applyFont="1" applyFill="1" applyAlignment="1">
      <alignment horizontal="left"/>
    </xf>
    <xf numFmtId="0" fontId="3" fillId="2" borderId="0" xfId="1" applyFont="1" applyFill="1" applyAlignment="1">
      <alignment horizontal="left"/>
    </xf>
    <xf numFmtId="0" fontId="3" fillId="0" borderId="0" xfId="1" applyFont="1" applyFill="1" applyAlignment="1">
      <alignment horizontal="left"/>
    </xf>
    <xf numFmtId="0" fontId="3" fillId="2" borderId="0" xfId="1" applyFont="1" applyFill="1" applyBorder="1"/>
    <xf numFmtId="0" fontId="3" fillId="2" borderId="0" xfId="1" applyFont="1" applyFill="1"/>
    <xf numFmtId="0" fontId="3" fillId="0" borderId="0" xfId="1" applyFont="1" applyFill="1"/>
    <xf numFmtId="0" fontId="4" fillId="2" borderId="0" xfId="1" applyFont="1" applyFill="1" applyBorder="1" applyAlignment="1">
      <alignment horizontal="center"/>
    </xf>
    <xf numFmtId="0" fontId="4" fillId="2" borderId="0" xfId="1" applyFont="1" applyFill="1"/>
    <xf numFmtId="0" fontId="2" fillId="2" borderId="0" xfId="1" applyFont="1" applyFill="1"/>
    <xf numFmtId="164" fontId="3" fillId="2" borderId="1" xfId="0" applyNumberFormat="1" applyFont="1" applyFill="1" applyBorder="1"/>
    <xf numFmtId="0" fontId="3" fillId="2" borderId="0" xfId="1" applyFont="1" applyFill="1" applyAlignment="1">
      <alignment horizontal="left" indent="1"/>
    </xf>
    <xf numFmtId="164" fontId="3" fillId="2" borderId="0" xfId="0" applyNumberFormat="1" applyFont="1" applyFill="1"/>
    <xf numFmtId="164" fontId="3" fillId="2" borderId="2" xfId="0" applyNumberFormat="1" applyFont="1" applyFill="1" applyBorder="1"/>
    <xf numFmtId="37" fontId="3" fillId="2" borderId="0" xfId="1" applyNumberFormat="1" applyFont="1" applyFill="1" applyBorder="1"/>
    <xf numFmtId="37" fontId="3" fillId="2" borderId="0" xfId="1" applyNumberFormat="1" applyFont="1" applyFill="1"/>
    <xf numFmtId="165" fontId="3" fillId="2" borderId="1" xfId="1" applyNumberFormat="1" applyFont="1" applyFill="1" applyBorder="1"/>
    <xf numFmtId="37" fontId="3" fillId="2" borderId="0" xfId="2" applyNumberFormat="1" applyFont="1" applyFill="1" applyBorder="1"/>
    <xf numFmtId="166" fontId="3" fillId="2" borderId="0" xfId="1" applyNumberFormat="1" applyFont="1" applyFill="1"/>
    <xf numFmtId="0" fontId="3" fillId="2" borderId="3" xfId="1" applyFont="1" applyFill="1" applyBorder="1"/>
    <xf numFmtId="0" fontId="3" fillId="0" borderId="0" xfId="1" applyFont="1" applyFill="1" applyBorder="1"/>
    <xf numFmtId="165" fontId="3" fillId="0" borderId="0" xfId="1" applyNumberFormat="1" applyFont="1" applyFill="1"/>
    <xf numFmtId="37" fontId="3" fillId="0" borderId="0" xfId="1" applyNumberFormat="1" applyFont="1" applyFill="1"/>
    <xf numFmtId="39" fontId="3" fillId="3" borderId="0" xfId="1" applyNumberFormat="1" applyFont="1" applyFill="1"/>
    <xf numFmtId="0" fontId="3" fillId="0" borderId="0" xfId="0" applyFont="1" applyFill="1"/>
    <xf numFmtId="0" fontId="3" fillId="0" borderId="0" xfId="1" applyFont="1" applyFill="1" applyAlignment="1"/>
    <xf numFmtId="0" fontId="2" fillId="2" borderId="0" xfId="1" applyFont="1" applyFill="1" applyAlignment="1">
      <alignment horizontal="centerContinuous"/>
    </xf>
    <xf numFmtId="0" fontId="3" fillId="2" borderId="0" xfId="1" applyFont="1" applyFill="1" applyAlignment="1">
      <alignment horizontal="centerContinuous"/>
    </xf>
    <xf numFmtId="0" fontId="3" fillId="2" borderId="0" xfId="1" applyFont="1" applyFill="1" applyBorder="1" applyAlignment="1">
      <alignment horizontal="left"/>
    </xf>
    <xf numFmtId="0" fontId="2" fillId="2" borderId="0" xfId="0" applyFont="1" applyFill="1"/>
    <xf numFmtId="165" fontId="3" fillId="2" borderId="1" xfId="3" applyNumberFormat="1" applyFont="1" applyFill="1" applyBorder="1" applyAlignment="1">
      <alignment horizontal="right"/>
    </xf>
    <xf numFmtId="0" fontId="3" fillId="2" borderId="0" xfId="0" applyFont="1" applyFill="1" applyAlignment="1">
      <alignment horizontal="left" indent="1"/>
    </xf>
    <xf numFmtId="165" fontId="3" fillId="2" borderId="0" xfId="3" applyNumberFormat="1" applyFont="1" applyFill="1" applyBorder="1" applyAlignment="1">
      <alignment horizontal="right"/>
    </xf>
    <xf numFmtId="0" fontId="2" fillId="0" borderId="0" xfId="1" applyFont="1" applyFill="1"/>
    <xf numFmtId="0" fontId="3" fillId="2" borderId="0" xfId="0" applyFont="1" applyFill="1"/>
    <xf numFmtId="0" fontId="3" fillId="2" borderId="0" xfId="0" applyFont="1" applyFill="1" applyBorder="1" applyAlignment="1">
      <alignment horizontal="left" indent="1"/>
    </xf>
    <xf numFmtId="165" fontId="3" fillId="2" borderId="0" xfId="1" applyNumberFormat="1" applyFont="1" applyFill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left"/>
    </xf>
    <xf numFmtId="165" fontId="3" fillId="2" borderId="0" xfId="0" applyNumberFormat="1" applyFont="1" applyFill="1" applyBorder="1" applyAlignment="1">
      <alignment horizontal="right"/>
    </xf>
    <xf numFmtId="165" fontId="3" fillId="2" borderId="1" xfId="1" applyNumberFormat="1" applyFont="1" applyFill="1" applyBorder="1" applyAlignment="1">
      <alignment horizontal="right"/>
    </xf>
    <xf numFmtId="0" fontId="3" fillId="2" borderId="0" xfId="0" applyFont="1" applyFill="1" applyBorder="1"/>
    <xf numFmtId="165" fontId="3" fillId="2" borderId="0" xfId="1" applyNumberFormat="1" applyFont="1" applyFill="1" applyBorder="1" applyAlignment="1"/>
    <xf numFmtId="165" fontId="3" fillId="0" borderId="0" xfId="1" applyNumberFormat="1" applyFont="1" applyFill="1" applyAlignment="1"/>
    <xf numFmtId="165" fontId="3" fillId="2" borderId="1" xfId="1" applyNumberFormat="1" applyFont="1" applyFill="1" applyBorder="1" applyAlignment="1"/>
    <xf numFmtId="0" fontId="2" fillId="2" borderId="0" xfId="0" applyFont="1" applyFill="1" applyBorder="1" applyAlignment="1"/>
    <xf numFmtId="0" fontId="3" fillId="2" borderId="0" xfId="0" applyFont="1" applyFill="1" applyBorder="1" applyAlignment="1"/>
    <xf numFmtId="0" fontId="2" fillId="2" borderId="0" xfId="0" applyFont="1" applyFill="1" applyAlignment="1"/>
    <xf numFmtId="165" fontId="3" fillId="2" borderId="2" xfId="1" applyNumberFormat="1" applyFont="1" applyFill="1" applyBorder="1" applyAlignment="1"/>
    <xf numFmtId="37" fontId="3" fillId="2" borderId="0" xfId="1" applyNumberFormat="1" applyFont="1" applyFill="1" applyBorder="1" applyAlignment="1"/>
  </cellXfs>
  <cellStyles count="4">
    <cellStyle name="Comma_Balances 2006 scotiabank Firma" xfId="3"/>
    <cellStyle name="Millares_Bal, Utl, Fluj y anex" xfId="2"/>
    <cellStyle name="Normal" xfId="0" builtinId="0"/>
    <cellStyle name="Normal_Bal, Utl, Fluj y anex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RENCIA%20SR.%20CONTROL%20FINANCIERO/2.%20GERENCIA%20REPORTERIA/1.%20REGULATORIOS/NOTA%20Y%20CONSOLIDACION%20E.F/2019/CONSOLIDACIONES%20INTERMEDIAS/08.%20Consolidacion%20SES%2031-08-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Est.Res."/>
      <sheetName val="B_G "/>
      <sheetName val="E_R"/>
      <sheetName val="ScoInv"/>
      <sheetName val="Leasing"/>
      <sheetName val="SERV"/>
      <sheetName val="SOLUC"/>
      <sheetName val="BANCOMERCIO"/>
      <sheetName val="SBancom"/>
      <sheetName val="BC-SES"/>
      <sheetName val="ELIMINACIONES DE BALANCE "/>
      <sheetName val="ELIMINACIONES DE RESULT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3"/>
  <sheetViews>
    <sheetView tabSelected="1" zoomScale="87" zoomScaleNormal="87" workbookViewId="0">
      <selection activeCell="A70" sqref="A70:A71"/>
    </sheetView>
  </sheetViews>
  <sheetFormatPr defaultColWidth="10.7109375" defaultRowHeight="14.1" customHeight="1"/>
  <cols>
    <col min="1" max="1" width="64.5703125" style="6" customWidth="1"/>
    <col min="2" max="2" width="13.7109375" style="6" customWidth="1"/>
    <col min="3" max="16384" width="10.7109375" style="6"/>
  </cols>
  <sheetData>
    <row r="1" spans="1:6" s="3" customFormat="1" ht="17.25" customHeight="1">
      <c r="A1" s="1" t="s">
        <v>0</v>
      </c>
      <c r="B1" s="1"/>
      <c r="C1" s="2"/>
    </row>
    <row r="2" spans="1:6" s="3" customFormat="1" ht="17.25" customHeight="1">
      <c r="A2" s="1" t="s">
        <v>1</v>
      </c>
      <c r="B2" s="1"/>
      <c r="C2" s="2"/>
    </row>
    <row r="3" spans="1:6" s="3" customFormat="1" ht="17.25" customHeight="1">
      <c r="A3" s="2" t="s">
        <v>2</v>
      </c>
      <c r="B3" s="2"/>
      <c r="C3" s="2"/>
    </row>
    <row r="4" spans="1:6" s="3" customFormat="1" ht="25.5" customHeight="1">
      <c r="A4" s="1" t="s">
        <v>3</v>
      </c>
      <c r="B4" s="1"/>
      <c r="C4" s="2"/>
    </row>
    <row r="5" spans="1:6" s="3" customFormat="1" ht="16.5" customHeight="1">
      <c r="A5" s="2" t="s">
        <v>4</v>
      </c>
      <c r="B5" s="2"/>
      <c r="C5" s="2"/>
    </row>
    <row r="6" spans="1:6" s="3" customFormat="1" ht="16.5" customHeight="1">
      <c r="A6" s="2" t="s">
        <v>5</v>
      </c>
      <c r="B6" s="2"/>
      <c r="C6" s="2"/>
    </row>
    <row r="7" spans="1:6" ht="15" customHeight="1">
      <c r="A7" s="4"/>
      <c r="B7" s="4"/>
      <c r="C7" s="5"/>
    </row>
    <row r="8" spans="1:6" ht="14.1" customHeight="1">
      <c r="A8" s="5"/>
      <c r="B8" s="7">
        <v>2019</v>
      </c>
      <c r="C8" s="5"/>
    </row>
    <row r="9" spans="1:6" ht="12.75">
      <c r="A9" s="8" t="s">
        <v>6</v>
      </c>
      <c r="B9" s="5"/>
      <c r="C9" s="5"/>
    </row>
    <row r="10" spans="1:6" ht="12.75">
      <c r="A10" s="9" t="s">
        <v>7</v>
      </c>
      <c r="B10" s="10">
        <f>SUM(B11:B14)</f>
        <v>1979164</v>
      </c>
      <c r="C10" s="5"/>
    </row>
    <row r="11" spans="1:6" ht="14.1" customHeight="1">
      <c r="A11" s="11" t="s">
        <v>8</v>
      </c>
      <c r="B11" s="12">
        <v>521243.5</v>
      </c>
      <c r="C11" s="5"/>
    </row>
    <row r="12" spans="1:6" ht="15" customHeight="1">
      <c r="A12" s="11" t="s">
        <v>9</v>
      </c>
      <c r="B12" s="12">
        <v>1537.8</v>
      </c>
      <c r="C12" s="5"/>
      <c r="F12" s="11"/>
    </row>
    <row r="13" spans="1:6" ht="14.1" customHeight="1">
      <c r="A13" s="11" t="s">
        <v>10</v>
      </c>
      <c r="B13" s="12">
        <v>59232.2</v>
      </c>
      <c r="C13" s="5"/>
      <c r="F13" s="11"/>
    </row>
    <row r="14" spans="1:6" ht="14.1" customHeight="1">
      <c r="A14" s="11" t="s">
        <v>11</v>
      </c>
      <c r="B14" s="10">
        <v>1397150.5</v>
      </c>
      <c r="C14" s="5"/>
      <c r="F14" s="11"/>
    </row>
    <row r="15" spans="1:6" ht="8.25" customHeight="1">
      <c r="A15" s="11"/>
      <c r="B15" s="12"/>
      <c r="C15" s="5"/>
    </row>
    <row r="16" spans="1:6" ht="14.1" customHeight="1">
      <c r="A16" s="1" t="s">
        <v>12</v>
      </c>
      <c r="B16" s="10">
        <f>SUM(B17:B19)</f>
        <v>41401.800000000003</v>
      </c>
      <c r="C16" s="5"/>
    </row>
    <row r="17" spans="1:6" ht="14.1" customHeight="1">
      <c r="A17" s="11" t="s">
        <v>13</v>
      </c>
      <c r="B17" s="12">
        <v>2568.9</v>
      </c>
      <c r="C17" s="5"/>
      <c r="F17" s="11"/>
    </row>
    <row r="18" spans="1:6" ht="14.1" customHeight="1">
      <c r="A18" s="11" t="s">
        <v>14</v>
      </c>
      <c r="B18" s="12">
        <v>3914.3</v>
      </c>
      <c r="C18" s="5"/>
    </row>
    <row r="19" spans="1:6" ht="14.1" customHeight="1">
      <c r="A19" s="11" t="s">
        <v>15</v>
      </c>
      <c r="B19" s="10">
        <v>34918.6</v>
      </c>
      <c r="C19" s="5"/>
      <c r="F19" s="11"/>
    </row>
    <row r="20" spans="1:6" ht="8.25" customHeight="1">
      <c r="A20" s="11"/>
      <c r="B20" s="12"/>
      <c r="C20" s="5"/>
    </row>
    <row r="21" spans="1:6" ht="14.1" customHeight="1">
      <c r="A21" s="1" t="s">
        <v>16</v>
      </c>
      <c r="B21" s="12"/>
      <c r="C21" s="5"/>
    </row>
    <row r="22" spans="1:6" ht="14.1" customHeight="1">
      <c r="A22" s="11" t="s">
        <v>17</v>
      </c>
      <c r="B22" s="12">
        <v>40528.1</v>
      </c>
      <c r="C22" s="5"/>
      <c r="F22" s="11"/>
    </row>
    <row r="23" spans="1:6" ht="15.75" customHeight="1" thickBot="1">
      <c r="A23" s="9" t="s">
        <v>18</v>
      </c>
      <c r="B23" s="13">
        <f>B16+B10+B22</f>
        <v>2061093.9000000001</v>
      </c>
      <c r="C23" s="5"/>
    </row>
    <row r="24" spans="1:6" ht="9" customHeight="1" thickTop="1">
      <c r="A24" s="9"/>
      <c r="B24" s="14"/>
      <c r="C24" s="5"/>
    </row>
    <row r="25" spans="1:6" ht="14.1" customHeight="1">
      <c r="A25" s="8" t="s">
        <v>19</v>
      </c>
      <c r="B25" s="15"/>
      <c r="C25" s="5"/>
    </row>
    <row r="26" spans="1:6" ht="14.1" customHeight="1">
      <c r="A26" s="9" t="s">
        <v>20</v>
      </c>
      <c r="B26" s="10">
        <f>SUM(B27:B32)</f>
        <v>1775846.1000000003</v>
      </c>
      <c r="C26" s="5"/>
    </row>
    <row r="27" spans="1:6" ht="14.1" customHeight="1">
      <c r="A27" s="11" t="s">
        <v>21</v>
      </c>
      <c r="B27" s="12">
        <v>1463778.3</v>
      </c>
      <c r="C27" s="5"/>
    </row>
    <row r="28" spans="1:6" ht="14.1" customHeight="1">
      <c r="A28" s="11" t="s">
        <v>22</v>
      </c>
      <c r="B28" s="12">
        <v>182.1</v>
      </c>
      <c r="C28" s="5"/>
    </row>
    <row r="29" spans="1:6" ht="14.1" customHeight="1">
      <c r="A29" s="11" t="s">
        <v>23</v>
      </c>
      <c r="B29" s="12">
        <v>194845</v>
      </c>
      <c r="C29" s="5"/>
    </row>
    <row r="30" spans="1:6" ht="12.75" hidden="1">
      <c r="A30" s="11" t="s">
        <v>24</v>
      </c>
      <c r="B30" s="12">
        <v>0</v>
      </c>
      <c r="C30" s="5"/>
    </row>
    <row r="31" spans="1:6" ht="14.1" customHeight="1">
      <c r="A31" s="11" t="s">
        <v>25</v>
      </c>
      <c r="B31" s="12">
        <v>110605.1</v>
      </c>
      <c r="C31" s="5"/>
    </row>
    <row r="32" spans="1:6" ht="15.75" customHeight="1">
      <c r="A32" s="11" t="s">
        <v>26</v>
      </c>
      <c r="B32" s="10">
        <v>6435.6</v>
      </c>
      <c r="C32" s="5"/>
    </row>
    <row r="33" spans="1:3" ht="7.5" customHeight="1">
      <c r="A33" s="5"/>
      <c r="B33" s="12"/>
      <c r="C33" s="5"/>
    </row>
    <row r="34" spans="1:3" ht="14.1" customHeight="1">
      <c r="A34" s="9" t="s">
        <v>27</v>
      </c>
      <c r="B34" s="10">
        <f>SUM(B35:B37)</f>
        <v>42243.100000000006</v>
      </c>
      <c r="C34" s="5"/>
    </row>
    <row r="35" spans="1:3" ht="14.1" customHeight="1">
      <c r="A35" s="11" t="s">
        <v>28</v>
      </c>
      <c r="B35" s="12">
        <v>24033</v>
      </c>
      <c r="C35" s="5"/>
    </row>
    <row r="36" spans="1:3" ht="14.1" customHeight="1">
      <c r="A36" s="11" t="s">
        <v>29</v>
      </c>
      <c r="B36" s="12">
        <v>11059.8</v>
      </c>
      <c r="C36" s="5"/>
    </row>
    <row r="37" spans="1:3" ht="14.1" customHeight="1">
      <c r="A37" s="11" t="s">
        <v>26</v>
      </c>
      <c r="B37" s="10">
        <v>7150.3</v>
      </c>
      <c r="C37" s="5"/>
    </row>
    <row r="38" spans="1:3" ht="15" customHeight="1">
      <c r="A38" s="9" t="s">
        <v>30</v>
      </c>
      <c r="B38" s="10">
        <f>B34+B26</f>
        <v>1818089.2000000004</v>
      </c>
      <c r="C38" s="5"/>
    </row>
    <row r="39" spans="1:3" ht="7.5" customHeight="1">
      <c r="A39" s="5"/>
      <c r="B39" s="15"/>
      <c r="C39" s="5"/>
    </row>
    <row r="40" spans="1:3" ht="14.25" customHeight="1">
      <c r="A40" s="9" t="s">
        <v>31</v>
      </c>
      <c r="B40" s="16">
        <v>0.1</v>
      </c>
      <c r="C40" s="5"/>
    </row>
    <row r="41" spans="1:3" ht="7.5" customHeight="1">
      <c r="A41" s="5"/>
      <c r="B41" s="15"/>
      <c r="C41" s="5"/>
    </row>
    <row r="42" spans="1:3" ht="15" customHeight="1">
      <c r="A42" s="1" t="s">
        <v>32</v>
      </c>
      <c r="B42" s="10">
        <f>SUM(B43:B44)</f>
        <v>243004.59999999998</v>
      </c>
      <c r="C42" s="5"/>
    </row>
    <row r="43" spans="1:3" ht="14.1" customHeight="1">
      <c r="A43" s="11" t="s">
        <v>33</v>
      </c>
      <c r="B43" s="12">
        <v>114131.2</v>
      </c>
      <c r="C43" s="5"/>
    </row>
    <row r="44" spans="1:3" ht="14.1" customHeight="1">
      <c r="A44" s="11" t="s">
        <v>34</v>
      </c>
      <c r="B44" s="12">
        <v>128873.4</v>
      </c>
      <c r="C44" s="5"/>
    </row>
    <row r="45" spans="1:3" ht="15" customHeight="1" thickBot="1">
      <c r="A45" s="9" t="s">
        <v>35</v>
      </c>
      <c r="B45" s="13">
        <f>+B42+B38+B40</f>
        <v>2061093.9000000004</v>
      </c>
      <c r="C45" s="5"/>
    </row>
    <row r="46" spans="1:3" ht="6" customHeight="1" thickTop="1">
      <c r="A46" s="5"/>
      <c r="B46" s="15"/>
      <c r="C46" s="5"/>
    </row>
    <row r="47" spans="1:3" ht="5.25" customHeight="1">
      <c r="A47" s="5"/>
      <c r="B47" s="17"/>
      <c r="C47" s="5"/>
    </row>
    <row r="48" spans="1:3" ht="12.75">
      <c r="A48" s="5"/>
      <c r="B48" s="18"/>
      <c r="C48" s="5"/>
    </row>
    <row r="49" spans="1:3" ht="13.5" thickBot="1">
      <c r="A49" s="5"/>
      <c r="B49" s="5"/>
      <c r="C49" s="5"/>
    </row>
    <row r="50" spans="1:3" ht="13.5" thickTop="1">
      <c r="A50" s="19"/>
      <c r="B50" s="19"/>
      <c r="C50" s="5"/>
    </row>
    <row r="51" spans="1:3" ht="12.75">
      <c r="A51" s="20"/>
      <c r="B51" s="20"/>
    </row>
    <row r="52" spans="1:3" ht="12.75">
      <c r="B52" s="21"/>
    </row>
    <row r="53" spans="1:3" ht="12.75">
      <c r="B53" s="22"/>
    </row>
    <row r="54" spans="1:3" ht="12.75">
      <c r="B54" s="22"/>
    </row>
    <row r="55" spans="1:3" ht="12.75">
      <c r="B55" s="22"/>
    </row>
    <row r="56" spans="1:3" ht="15.75" customHeight="1">
      <c r="B56" s="23">
        <f>B45-B23</f>
        <v>0</v>
      </c>
    </row>
    <row r="57" spans="1:3" s="24" customFormat="1" ht="12.75">
      <c r="A57" s="6"/>
      <c r="B57" s="22"/>
    </row>
    <row r="58" spans="1:3" s="24" customFormat="1" ht="12.75">
      <c r="A58" s="6"/>
      <c r="B58" s="22"/>
    </row>
    <row r="59" spans="1:3" s="24" customFormat="1" ht="12.75">
      <c r="A59" s="6"/>
      <c r="B59" s="22"/>
    </row>
    <row r="60" spans="1:3" s="24" customFormat="1" ht="12.75">
      <c r="A60" s="6"/>
      <c r="B60" s="22"/>
    </row>
    <row r="61" spans="1:3" s="24" customFormat="1" ht="12.75">
      <c r="A61" s="6"/>
      <c r="B61" s="22"/>
    </row>
    <row r="62" spans="1:3" s="24" customFormat="1" ht="12.75">
      <c r="A62" s="6"/>
      <c r="B62" s="22"/>
    </row>
    <row r="63" spans="1:3" s="24" customFormat="1" ht="15" customHeight="1">
      <c r="A63" s="6"/>
      <c r="B63" s="22"/>
    </row>
    <row r="64" spans="1:3" ht="14.1" customHeight="1">
      <c r="B64" s="22"/>
    </row>
    <row r="65" spans="1:3" s="25" customFormat="1" ht="14.1" customHeight="1">
      <c r="A65" s="6"/>
      <c r="B65" s="22"/>
    </row>
    <row r="66" spans="1:3" ht="14.1" customHeight="1">
      <c r="B66" s="22"/>
    </row>
    <row r="67" spans="1:3" s="20" customFormat="1" ht="12.75">
      <c r="A67" s="6"/>
      <c r="B67" s="22"/>
    </row>
    <row r="68" spans="1:3" ht="13.5" customHeight="1">
      <c r="B68" s="22"/>
      <c r="C68" s="20"/>
    </row>
    <row r="69" spans="1:3" ht="13.5" customHeight="1">
      <c r="B69" s="22"/>
    </row>
    <row r="70" spans="1:3" ht="14.1" customHeight="1">
      <c r="B70" s="22"/>
    </row>
    <row r="71" spans="1:3" ht="14.1" customHeight="1">
      <c r="B71" s="22"/>
    </row>
    <row r="72" spans="1:3" ht="14.1" customHeight="1">
      <c r="B72" s="22"/>
    </row>
    <row r="73" spans="1:3" ht="14.1" customHeight="1">
      <c r="B73" s="22"/>
    </row>
  </sheetData>
  <pageMargins left="0.51181102362204722" right="0" top="0.43307086614173229" bottom="0.31496062992125984" header="0.35433070866141736" footer="0.15748031496062992"/>
  <pageSetup firstPageNumber="2" orientation="portrait" blackAndWhite="1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1"/>
  <sheetViews>
    <sheetView topLeftCell="A4" zoomScale="98" zoomScaleNormal="98" zoomScaleSheetLayoutView="100" workbookViewId="0">
      <selection activeCell="F42" sqref="F42"/>
    </sheetView>
  </sheetViews>
  <sheetFormatPr defaultColWidth="10.7109375" defaultRowHeight="14.25" customHeight="1"/>
  <cols>
    <col min="1" max="1" width="57.42578125" style="6" customWidth="1"/>
    <col min="2" max="2" width="14.42578125" style="6" customWidth="1"/>
    <col min="3" max="3" width="5.140625" style="6" customWidth="1"/>
    <col min="4" max="16384" width="10.7109375" style="6"/>
  </cols>
  <sheetData>
    <row r="1" spans="1:2" ht="16.5" customHeight="1">
      <c r="A1" s="26" t="s">
        <v>36</v>
      </c>
      <c r="B1" s="26"/>
    </row>
    <row r="2" spans="1:2" ht="16.5" customHeight="1">
      <c r="A2" s="26" t="s">
        <v>1</v>
      </c>
      <c r="B2" s="26"/>
    </row>
    <row r="3" spans="1:2" ht="16.5" customHeight="1">
      <c r="A3" s="27" t="s">
        <v>2</v>
      </c>
      <c r="B3" s="27"/>
    </row>
    <row r="4" spans="1:2" ht="16.5" customHeight="1">
      <c r="A4" s="26" t="s">
        <v>37</v>
      </c>
      <c r="B4" s="26"/>
    </row>
    <row r="5" spans="1:2" ht="16.5" customHeight="1">
      <c r="A5" s="27" t="s">
        <v>38</v>
      </c>
      <c r="B5" s="27"/>
    </row>
    <row r="6" spans="1:2" ht="16.5" customHeight="1">
      <c r="A6" s="27" t="s">
        <v>5</v>
      </c>
      <c r="B6" s="27"/>
    </row>
    <row r="7" spans="1:2" ht="14.25" customHeight="1">
      <c r="A7" s="28"/>
      <c r="B7" s="4"/>
    </row>
    <row r="8" spans="1:2" ht="14.25" customHeight="1">
      <c r="A8" s="4"/>
      <c r="B8" s="7">
        <v>2019</v>
      </c>
    </row>
    <row r="9" spans="1:2" ht="14.25" customHeight="1">
      <c r="A9" s="4"/>
      <c r="B9" s="4"/>
    </row>
    <row r="10" spans="1:2" ht="14.25" customHeight="1">
      <c r="A10" s="29" t="s">
        <v>39</v>
      </c>
      <c r="B10" s="30">
        <f>SUM(B11:B18)</f>
        <v>106702.8</v>
      </c>
    </row>
    <row r="11" spans="1:2" ht="14.25" customHeight="1">
      <c r="A11" s="31" t="s">
        <v>40</v>
      </c>
      <c r="B11" s="32">
        <v>84228</v>
      </c>
    </row>
    <row r="12" spans="1:2" ht="14.25" customHeight="1">
      <c r="A12" s="31" t="s">
        <v>41</v>
      </c>
      <c r="B12" s="32">
        <v>6915.6</v>
      </c>
    </row>
    <row r="13" spans="1:2" ht="14.25" customHeight="1">
      <c r="A13" s="31" t="s">
        <v>42</v>
      </c>
      <c r="B13" s="32">
        <v>2120.5</v>
      </c>
    </row>
    <row r="14" spans="1:2" ht="12.75" hidden="1">
      <c r="A14" s="31" t="s">
        <v>43</v>
      </c>
      <c r="B14" s="32">
        <v>0</v>
      </c>
    </row>
    <row r="15" spans="1:2" ht="14.25" customHeight="1">
      <c r="A15" s="31" t="s">
        <v>44</v>
      </c>
      <c r="B15" s="32">
        <v>137.30000000000001</v>
      </c>
    </row>
    <row r="16" spans="1:2" ht="14.25" customHeight="1">
      <c r="A16" s="31" t="s">
        <v>45</v>
      </c>
      <c r="B16" s="32">
        <v>5924.1</v>
      </c>
    </row>
    <row r="17" spans="1:2" s="33" customFormat="1" ht="14.25" customHeight="1">
      <c r="A17" s="31" t="s">
        <v>46</v>
      </c>
      <c r="B17" s="32">
        <v>265.89999999999998</v>
      </c>
    </row>
    <row r="18" spans="1:2" ht="14.25" customHeight="1">
      <c r="A18" s="31" t="s">
        <v>47</v>
      </c>
      <c r="B18" s="32">
        <v>7111.4</v>
      </c>
    </row>
    <row r="19" spans="1:2" ht="9" customHeight="1">
      <c r="A19" s="34"/>
      <c r="B19" s="32"/>
    </row>
    <row r="20" spans="1:2" ht="14.25" customHeight="1">
      <c r="A20" s="29" t="s">
        <v>48</v>
      </c>
      <c r="B20" s="30">
        <f>SUM(B21:B26)</f>
        <v>37921.699999999997</v>
      </c>
    </row>
    <row r="21" spans="1:2" ht="14.25" customHeight="1">
      <c r="A21" s="35" t="s">
        <v>49</v>
      </c>
      <c r="B21" s="32">
        <v>23426.5</v>
      </c>
    </row>
    <row r="22" spans="1:2" ht="14.25" customHeight="1">
      <c r="A22" s="35" t="s">
        <v>50</v>
      </c>
      <c r="B22" s="36">
        <v>7128.2</v>
      </c>
    </row>
    <row r="23" spans="1:2" ht="14.25" customHeight="1">
      <c r="A23" s="35" t="s">
        <v>51</v>
      </c>
      <c r="B23" s="32">
        <v>2672.7</v>
      </c>
    </row>
    <row r="24" spans="1:2" ht="14.25" hidden="1" customHeight="1">
      <c r="A24" s="35" t="s">
        <v>52</v>
      </c>
      <c r="B24" s="32">
        <v>0</v>
      </c>
    </row>
    <row r="25" spans="1:2" ht="14.25" customHeight="1">
      <c r="A25" s="35" t="s">
        <v>46</v>
      </c>
      <c r="B25" s="32">
        <v>6.6</v>
      </c>
    </row>
    <row r="26" spans="1:2" ht="14.25" customHeight="1">
      <c r="A26" s="35" t="s">
        <v>47</v>
      </c>
      <c r="B26" s="32">
        <v>4687.7</v>
      </c>
    </row>
    <row r="27" spans="1:2" ht="9" customHeight="1">
      <c r="A27" s="34"/>
      <c r="B27" s="36"/>
    </row>
    <row r="28" spans="1:2" ht="14.25" customHeight="1">
      <c r="A28" s="29" t="s">
        <v>53</v>
      </c>
      <c r="B28" s="37">
        <v>14170.5</v>
      </c>
    </row>
    <row r="29" spans="1:2" ht="9" customHeight="1">
      <c r="A29" s="34"/>
      <c r="B29" s="36"/>
    </row>
    <row r="30" spans="1:2" ht="14.25" customHeight="1">
      <c r="A30" s="38" t="s">
        <v>54</v>
      </c>
      <c r="B30" s="32">
        <f>+B10-B20-B28</f>
        <v>54610.600000000006</v>
      </c>
    </row>
    <row r="31" spans="1:2" ht="9" customHeight="1">
      <c r="A31" s="34"/>
      <c r="B31" s="39"/>
    </row>
    <row r="32" spans="1:2" ht="14.25" customHeight="1">
      <c r="A32" s="29" t="s">
        <v>55</v>
      </c>
      <c r="B32" s="40">
        <f>SUM(B33:B35)</f>
        <v>46967.200000000004</v>
      </c>
    </row>
    <row r="33" spans="1:3" ht="14.25" customHeight="1">
      <c r="A33" s="41" t="s">
        <v>56</v>
      </c>
      <c r="B33" s="36">
        <v>22839.9</v>
      </c>
    </row>
    <row r="34" spans="1:3" ht="14.25" customHeight="1">
      <c r="A34" s="41" t="s">
        <v>57</v>
      </c>
      <c r="B34" s="42">
        <v>20843</v>
      </c>
      <c r="C34" s="43"/>
    </row>
    <row r="35" spans="1:3" ht="14.25" customHeight="1">
      <c r="A35" s="41" t="s">
        <v>58</v>
      </c>
      <c r="B35" s="44">
        <v>3284.3</v>
      </c>
      <c r="C35" s="43"/>
    </row>
    <row r="36" spans="1:3" ht="11.25" customHeight="1">
      <c r="A36" s="29"/>
      <c r="B36" s="42"/>
      <c r="C36" s="43"/>
    </row>
    <row r="37" spans="1:3" ht="14.25" customHeight="1">
      <c r="A37" s="45" t="s">
        <v>59</v>
      </c>
      <c r="B37" s="42">
        <f>+(B30-B32)</f>
        <v>7643.4000000000015</v>
      </c>
      <c r="C37" s="43"/>
    </row>
    <row r="38" spans="1:3" ht="8.25" customHeight="1">
      <c r="A38" s="41"/>
      <c r="B38" s="42"/>
      <c r="C38" s="43"/>
    </row>
    <row r="39" spans="1:3" ht="14.25" customHeight="1">
      <c r="A39" s="34" t="s">
        <v>60</v>
      </c>
      <c r="B39" s="44">
        <v>5018.3999999999996</v>
      </c>
      <c r="C39" s="43"/>
    </row>
    <row r="40" spans="1:3" ht="14.25" customHeight="1">
      <c r="A40" s="46" t="s">
        <v>61</v>
      </c>
      <c r="B40" s="42">
        <f>+B37+B39</f>
        <v>12661.800000000001</v>
      </c>
      <c r="C40" s="43"/>
    </row>
    <row r="41" spans="1:3" ht="14.25" customHeight="1">
      <c r="A41" s="34" t="s">
        <v>62</v>
      </c>
      <c r="B41" s="42">
        <v>-3762.1</v>
      </c>
      <c r="C41" s="43"/>
    </row>
    <row r="42" spans="1:3" ht="14.25" customHeight="1">
      <c r="A42" s="34" t="s">
        <v>63</v>
      </c>
      <c r="B42" s="44">
        <v>-585.70000000000005</v>
      </c>
      <c r="C42" s="43"/>
    </row>
    <row r="43" spans="1:3" ht="8.25" hidden="1" customHeight="1">
      <c r="A43" s="34"/>
      <c r="B43" s="42"/>
      <c r="C43" s="43"/>
    </row>
    <row r="44" spans="1:3" ht="18.75" hidden="1" customHeight="1">
      <c r="A44" s="34" t="s">
        <v>64</v>
      </c>
      <c r="B44" s="42">
        <f>+B40+B41+B42</f>
        <v>8314</v>
      </c>
      <c r="C44" s="43"/>
    </row>
    <row r="45" spans="1:3" ht="18" hidden="1" customHeight="1">
      <c r="A45" s="34" t="s">
        <v>65</v>
      </c>
      <c r="B45" s="42">
        <v>0</v>
      </c>
      <c r="C45" s="43"/>
    </row>
    <row r="46" spans="1:3" ht="19.5" customHeight="1" thickBot="1">
      <c r="A46" s="47" t="s">
        <v>66</v>
      </c>
      <c r="B46" s="48">
        <f>+B44+B45</f>
        <v>8314</v>
      </c>
      <c r="C46" s="43"/>
    </row>
    <row r="47" spans="1:3" ht="13.5" customHeight="1" thickTop="1">
      <c r="A47" s="47"/>
      <c r="B47" s="49"/>
    </row>
    <row r="48" spans="1:3" ht="14.25" customHeight="1" thickBot="1">
      <c r="A48" s="5"/>
      <c r="B48" s="5"/>
    </row>
    <row r="49" spans="1:2" ht="14.25" customHeight="1" thickTop="1">
      <c r="A49" s="19"/>
      <c r="B49" s="19"/>
    </row>
    <row r="50" spans="1:2" ht="14.25" customHeight="1">
      <c r="A50" s="4"/>
      <c r="B50" s="4"/>
    </row>
    <row r="51" spans="1:2" ht="14.25" customHeight="1">
      <c r="A51" s="4"/>
      <c r="B51" s="4"/>
    </row>
  </sheetData>
  <printOptions horizontalCentered="1"/>
  <pageMargins left="0.43307086614173229" right="0.15748031496062992" top="0.51181102362204722" bottom="0.55118110236220474" header="0.23622047244094491" footer="0.23622047244094491"/>
  <pageSetup firstPageNumber="3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Balance</vt:lpstr>
      <vt:lpstr>Est.Res.</vt:lpstr>
      <vt:lpstr>Balance!Print_Area</vt:lpstr>
    </vt:vector>
  </TitlesOfParts>
  <Company>Bank of Nova Scotia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Wilbert Lemus</dc:creator>
  <cp:lastModifiedBy>Wilbert Lemus</cp:lastModifiedBy>
  <cp:lastPrinted>2019-09-10T20:47:50Z</cp:lastPrinted>
  <dcterms:created xsi:type="dcterms:W3CDTF">2019-09-10T20:46:03Z</dcterms:created>
  <dcterms:modified xsi:type="dcterms:W3CDTF">2019-09-10T20:48:22Z</dcterms:modified>
</cp:coreProperties>
</file>