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PDF ESTADOS FINANCIEROS\EnviadosWebBolsaValores\2019\"/>
    </mc:Choice>
  </mc:AlternateContent>
  <bookViews>
    <workbookView xWindow="0" yWindow="0" windowWidth="28800" windowHeight="12330"/>
  </bookViews>
  <sheets>
    <sheet name="Balance Institucional" sheetId="2" r:id="rId1"/>
    <sheet name="Estados de Resultados Inst." sheetId="3" r:id="rId2"/>
  </sheets>
  <definedNames>
    <definedName name="_xlnm.Print_Area" localSheetId="0">'Balance Institucional'!$A$1:$J$61</definedName>
    <definedName name="_xlnm.Print_Area" localSheetId="1">'Estados de Resultados Inst.'!$A$1:$G$65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F36" i="3" s="1"/>
  <c r="F38" i="3"/>
  <c r="F29" i="3"/>
  <c r="F16" i="3"/>
  <c r="F12" i="3"/>
  <c r="F8" i="3"/>
  <c r="J50" i="2"/>
  <c r="J41" i="2"/>
  <c r="D39" i="2"/>
  <c r="J35" i="2"/>
  <c r="J45" i="2" s="1"/>
  <c r="D32" i="2"/>
  <c r="J28" i="2"/>
  <c r="J23" i="2"/>
  <c r="D22" i="2"/>
  <c r="I19" i="2"/>
  <c r="J18" i="2" s="1"/>
  <c r="D17" i="2"/>
  <c r="J14" i="2"/>
  <c r="D12" i="2"/>
  <c r="J11" i="2"/>
  <c r="J7" i="2"/>
  <c r="D7" i="2"/>
  <c r="G28" i="3" l="1"/>
  <c r="G7" i="3"/>
  <c r="D47" i="2"/>
  <c r="G49" i="3"/>
  <c r="J31" i="2"/>
  <c r="J47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 shape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CTAS.83813009/85951013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<sst xmlns="http://schemas.openxmlformats.org/spreadsheetml/2006/main" count="117" uniqueCount="111">
  <si>
    <t>FONDO SOCIAL PARA LA VIVIENDA</t>
  </si>
  <si>
    <t>BALANCE DE SITUACION AL 31 DE JULIO DE 2019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</si>
  <si>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</si>
  <si>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</si>
  <si>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</si>
  <si>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</si>
  <si>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</si>
  <si>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</si>
  <si>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</si>
  <si>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</si>
  <si>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</si>
  <si>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</si>
  <si>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</si>
  <si>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</si>
  <si>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</si>
  <si>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</si>
  <si>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</si>
  <si>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</si>
  <si>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</si>
  <si>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</si>
  <si>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</si>
  <si>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</si>
  <si>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Existencia de Consumo</t>
  </si>
  <si>
    <t>DEPOSITOS</t>
  </si>
  <si>
    <t>Inmuebles para la Venta</t>
  </si>
  <si>
    <t xml:space="preserve">  Depósitos de Personas Naturales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</si>
  <si>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</si>
  <si>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</si>
  <si>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</si>
  <si>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</si>
  <si>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Cartera Vigente</t>
  </si>
  <si>
    <t>PROVISIONES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</si>
  <si>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</si>
  <si>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</si>
  <si>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</si>
  <si>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</si>
  <si>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</si>
  <si>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</si>
  <si>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Reserva Voluntaria Prestamos Reestructurados Vigentes</t>
  </si>
  <si>
    <t>OTROS PASIVOS</t>
  </si>
  <si>
    <t>Reserva para Créditos de Difícil Inscripción</t>
  </si>
  <si>
    <t>Acreedores Monetarios por Pagar</t>
  </si>
  <si>
    <t>Prestamos Personales (Netos)</t>
  </si>
  <si>
    <t>TOTAL PASIVO</t>
  </si>
  <si>
    <t>ACTIVO FIJO</t>
  </si>
  <si>
    <t>Bienes Depreciables</t>
  </si>
  <si>
    <t>PATRIMONIO Y RESERVAS</t>
  </si>
  <si>
    <t>Reserva de Depreciación Activo</t>
  </si>
  <si>
    <t>Bienes no Depreciables</t>
  </si>
  <si>
    <t xml:space="preserve"> PATRIMONIO </t>
  </si>
  <si>
    <t>Derechos de Propiedad Intangible</t>
  </si>
  <si>
    <t>Aportes</t>
  </si>
  <si>
    <t>Amortizaciones Derechos de Propiedad Intangible</t>
  </si>
  <si>
    <t>Resultado del Ejercicio Anterior</t>
  </si>
  <si>
    <t>Resultado del Ejercicio Corriente</t>
  </si>
  <si>
    <t>OTROS ACTIVOS</t>
  </si>
  <si>
    <t>Superávit por Revaluación</t>
  </si>
  <si>
    <t>Préstamos a Empresas Públicas</t>
  </si>
  <si>
    <t>Provisión Préstamo a Empresas Públicas</t>
  </si>
  <si>
    <t>RESERVAS</t>
  </si>
  <si>
    <t>Terrenos entregados en comodato</t>
  </si>
  <si>
    <t>Reservas para Emergencias</t>
  </si>
  <si>
    <t>Seguros Pagados por Anticipados</t>
  </si>
  <si>
    <t>Reserva técnica</t>
  </si>
  <si>
    <t>Amortizaciones de Seguros Pagados por Anticipado</t>
  </si>
  <si>
    <t>TOTAL PATRIMONIO Y RESERVAS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</si>
  <si>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</si>
  <si>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</si>
  <si>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</si>
  <si>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</si>
  <si>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</si>
  <si>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Lic. José Misael Castillo</t>
  </si>
  <si>
    <t>Gerente de Finanzas</t>
  </si>
  <si>
    <t>Jefe Area de Contabilidad</t>
  </si>
  <si>
    <t xml:space="preserve">ESTADO DE RESULTADOS INSTITUCIONAL </t>
  </si>
  <si>
    <t>DEL 01 DE ENERO AL 31 DE JULIO  DE 2019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</si>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</sst>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&quot;$&quot;#,##0.00_);\(&quot;$&quot;#,##0.0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0" fontId="1" fillId="0" borderId="0" xfId="1" applyFont="1" applyProtection="1">
      <protection locked="0"/>
    </xf>
    <xf numFmtId="0" fontId="3" fillId="0" borderId="0" xfId="1" applyFont="1" applyProtection="1"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165" fontId="3" fillId="0" borderId="0" xfId="2" applyNumberFormat="1" applyFont="1" applyProtection="1">
      <protection locked="0"/>
    </xf>
    <xf numFmtId="49" fontId="4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protection locked="0"/>
    </xf>
    <xf numFmtId="0" fontId="4" fillId="0" borderId="0" xfId="1" applyFont="1" applyAlignment="1" applyProtection="1">
      <alignment horizontal="left"/>
      <protection locked="0"/>
    </xf>
    <xf numFmtId="49" fontId="5" fillId="0" borderId="0" xfId="1" applyNumberFormat="1" applyFont="1" applyProtection="1"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166" fontId="3" fillId="0" borderId="0" xfId="1" applyNumberFormat="1" applyFont="1" applyProtection="1"/>
    <xf numFmtId="167" fontId="5" fillId="0" borderId="0" xfId="2" applyNumberFormat="1" applyFont="1" applyProtection="1"/>
    <xf numFmtId="0" fontId="4" fillId="0" borderId="0" xfId="1" applyFont="1" applyProtection="1">
      <protection locked="0"/>
    </xf>
    <xf numFmtId="168" fontId="5" fillId="0" borderId="0" xfId="1" applyNumberFormat="1" applyFont="1" applyBorder="1" applyProtection="1">
      <protection locked="0"/>
    </xf>
    <xf numFmtId="166" fontId="4" fillId="0" borderId="0" xfId="1" applyNumberFormat="1" applyFont="1" applyAlignment="1" applyProtection="1">
      <alignment horizontal="left"/>
      <protection locked="0"/>
    </xf>
    <xf numFmtId="166" fontId="4" fillId="0" borderId="0" xfId="1" applyNumberFormat="1" applyFont="1" applyProtection="1"/>
    <xf numFmtId="166" fontId="5" fillId="0" borderId="0" xfId="2" applyNumberFormat="1" applyFont="1" applyProtection="1"/>
    <xf numFmtId="0" fontId="7" fillId="0" borderId="0" xfId="1" applyFont="1" applyProtection="1">
      <protection locked="0"/>
    </xf>
    <xf numFmtId="49" fontId="8" fillId="0" borderId="0" xfId="1" applyNumberFormat="1" applyFont="1" applyProtection="1">
      <protection locked="0"/>
    </xf>
    <xf numFmtId="49" fontId="8" fillId="0" borderId="0" xfId="1" applyNumberFormat="1" applyFont="1" applyAlignment="1" applyProtection="1">
      <alignment horizontal="left"/>
      <protection locked="0"/>
    </xf>
    <xf numFmtId="166" fontId="8" fillId="0" borderId="0" xfId="1" applyNumberFormat="1" applyFont="1" applyProtection="1"/>
    <xf numFmtId="166" fontId="3" fillId="0" borderId="0" xfId="2" applyNumberFormat="1" applyFont="1" applyProtection="1"/>
    <xf numFmtId="166" fontId="3" fillId="0" borderId="0" xfId="1" applyNumberFormat="1" applyFont="1" applyAlignment="1" applyProtection="1">
      <alignment horizontal="left"/>
      <protection locked="0"/>
    </xf>
    <xf numFmtId="49" fontId="8" fillId="0" borderId="0" xfId="1" applyNumberFormat="1" applyFont="1" applyFill="1" applyAlignment="1" applyProtection="1">
      <alignment horizontal="left"/>
      <protection locked="0"/>
    </xf>
    <xf numFmtId="166" fontId="3" fillId="0" borderId="0" xfId="1" applyNumberFormat="1" applyFont="1" applyFill="1" applyAlignment="1" applyProtection="1">
      <alignment horizontal="left"/>
      <protection locked="0"/>
    </xf>
    <xf numFmtId="166" fontId="8" fillId="0" borderId="1" xfId="1" applyNumberFormat="1" applyFont="1" applyBorder="1" applyProtection="1"/>
    <xf numFmtId="166" fontId="4" fillId="0" borderId="0" xfId="2" applyNumberFormat="1" applyFont="1" applyProtection="1"/>
    <xf numFmtId="168" fontId="4" fillId="0" borderId="0" xfId="1" applyNumberFormat="1" applyFont="1" applyBorder="1" applyProtection="1">
      <protection locked="0"/>
    </xf>
    <xf numFmtId="49" fontId="3" fillId="0" borderId="0" xfId="1" applyNumberFormat="1" applyFont="1" applyFill="1" applyAlignment="1" applyProtection="1">
      <alignment horizontal="left"/>
      <protection locked="0"/>
    </xf>
    <xf numFmtId="166" fontId="3" fillId="0" borderId="0" xfId="1" applyNumberFormat="1" applyFont="1" applyFill="1" applyProtection="1"/>
    <xf numFmtId="49" fontId="4" fillId="0" borderId="0" xfId="1" applyNumberFormat="1" applyFont="1" applyProtection="1">
      <protection locked="0"/>
    </xf>
    <xf numFmtId="49" fontId="5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Alignment="1" applyProtection="1">
      <alignment horizontal="left"/>
      <protection locked="0"/>
    </xf>
    <xf numFmtId="166" fontId="4" fillId="0" borderId="0" xfId="1" applyNumberFormat="1" applyFont="1" applyFill="1" applyProtection="1"/>
    <xf numFmtId="168" fontId="5" fillId="0" borderId="0" xfId="1" applyNumberFormat="1" applyFont="1" applyProtection="1">
      <protection locked="0"/>
    </xf>
    <xf numFmtId="166" fontId="8" fillId="0" borderId="1" xfId="1" applyNumberFormat="1" applyFont="1" applyFill="1" applyBorder="1" applyProtection="1"/>
    <xf numFmtId="166" fontId="8" fillId="0" borderId="0" xfId="1" applyNumberFormat="1" applyFont="1" applyFill="1" applyBorder="1" applyProtection="1"/>
    <xf numFmtId="168" fontId="4" fillId="0" borderId="0" xfId="1" applyNumberFormat="1" applyFont="1" applyProtection="1">
      <protection locked="0"/>
    </xf>
    <xf numFmtId="168" fontId="8" fillId="0" borderId="0" xfId="1" applyNumberFormat="1" applyFont="1" applyProtection="1">
      <protection locked="0"/>
    </xf>
    <xf numFmtId="168" fontId="8" fillId="0" borderId="0" xfId="1" applyNumberFormat="1" applyFont="1" applyBorder="1" applyProtection="1">
      <protection locked="0"/>
    </xf>
    <xf numFmtId="166" fontId="8" fillId="0" borderId="0" xfId="1" applyNumberFormat="1" applyFont="1" applyFill="1" applyProtection="1">
      <protection locked="0"/>
    </xf>
    <xf numFmtId="49" fontId="1" fillId="0" borderId="0" xfId="1" applyNumberFormat="1" applyFont="1" applyAlignment="1" applyProtection="1">
      <alignment horizontal="left"/>
      <protection locked="0"/>
    </xf>
    <xf numFmtId="0" fontId="1" fillId="0" borderId="0" xfId="1" applyFont="1" applyProtection="1"/>
    <xf numFmtId="166" fontId="8" fillId="0" borderId="1" xfId="1" applyNumberFormat="1" applyFont="1" applyFill="1" applyBorder="1" applyProtection="1">
      <protection locked="0"/>
    </xf>
    <xf numFmtId="165" fontId="1" fillId="0" borderId="0" xfId="2" applyNumberFormat="1" applyFont="1" applyProtection="1"/>
    <xf numFmtId="166" fontId="8" fillId="0" borderId="0" xfId="1" applyNumberFormat="1" applyFont="1" applyFill="1" applyProtection="1"/>
    <xf numFmtId="165" fontId="1" fillId="0" borderId="0" xfId="2" applyNumberFormat="1" applyFont="1" applyProtection="1">
      <protection locked="0"/>
    </xf>
    <xf numFmtId="166" fontId="5" fillId="0" borderId="1" xfId="2" applyNumberFormat="1" applyFont="1" applyBorder="1" applyProtection="1"/>
    <xf numFmtId="166" fontId="3" fillId="0" borderId="0" xfId="1" applyNumberFormat="1" applyFont="1" applyFill="1" applyBorder="1" applyProtection="1"/>
    <xf numFmtId="0" fontId="7" fillId="0" borderId="0" xfId="1" applyFont="1" applyProtection="1"/>
    <xf numFmtId="166" fontId="5" fillId="0" borderId="2" xfId="2" applyNumberFormat="1" applyFont="1" applyBorder="1" applyProtection="1"/>
    <xf numFmtId="168" fontId="5" fillId="0" borderId="0" xfId="1" applyNumberFormat="1" applyFont="1" applyBorder="1" applyAlignment="1" applyProtection="1">
      <alignment horizontal="left"/>
      <protection locked="0"/>
    </xf>
    <xf numFmtId="49" fontId="4" fillId="0" borderId="0" xfId="1" applyNumberFormat="1" applyFont="1" applyFill="1" applyAlignment="1" applyProtection="1">
      <alignment horizontal="left"/>
      <protection locked="0"/>
    </xf>
    <xf numFmtId="166" fontId="4" fillId="0" borderId="0" xfId="2" applyNumberFormat="1" applyFont="1" applyBorder="1" applyProtection="1"/>
    <xf numFmtId="0" fontId="8" fillId="0" borderId="0" xfId="1" applyFont="1" applyProtection="1">
      <protection locked="0"/>
    </xf>
    <xf numFmtId="0" fontId="5" fillId="0" borderId="0" xfId="1" applyFont="1" applyProtection="1">
      <protection locked="0"/>
    </xf>
    <xf numFmtId="168" fontId="8" fillId="0" borderId="0" xfId="1" applyNumberFormat="1" applyFont="1" applyFill="1" applyBorder="1" applyProtection="1">
      <protection locked="0"/>
    </xf>
    <xf numFmtId="166" fontId="3" fillId="0" borderId="0" xfId="1" applyNumberFormat="1" applyFont="1" applyFill="1" applyBorder="1" applyProtection="1">
      <protection locked="0"/>
    </xf>
    <xf numFmtId="168" fontId="8" fillId="0" borderId="0" xfId="1" applyNumberFormat="1" applyFont="1" applyFill="1" applyProtection="1">
      <protection locked="0"/>
    </xf>
    <xf numFmtId="49" fontId="4" fillId="0" borderId="0" xfId="1" applyNumberFormat="1" applyFont="1" applyAlignment="1" applyProtection="1">
      <alignment horizontal="left"/>
      <protection locked="0"/>
    </xf>
    <xf numFmtId="168" fontId="3" fillId="0" borderId="0" xfId="1" applyNumberFormat="1" applyFont="1" applyBorder="1" applyProtection="1">
      <protection locked="0"/>
    </xf>
    <xf numFmtId="166" fontId="3" fillId="0" borderId="0" xfId="1" applyNumberFormat="1" applyFont="1" applyBorder="1" applyProtection="1">
      <protection locked="0"/>
    </xf>
    <xf numFmtId="166" fontId="5" fillId="0" borderId="1" xfId="1" applyNumberFormat="1" applyFont="1" applyBorder="1" applyProtection="1"/>
    <xf numFmtId="49" fontId="8" fillId="2" borderId="0" xfId="1" applyNumberFormat="1" applyFont="1" applyFill="1" applyAlignment="1" applyProtection="1">
      <alignment horizontal="left"/>
      <protection locked="0"/>
    </xf>
    <xf numFmtId="166" fontId="8" fillId="2" borderId="0" xfId="1" applyNumberFormat="1" applyFont="1" applyFill="1" applyProtection="1"/>
    <xf numFmtId="166" fontId="8" fillId="0" borderId="0" xfId="1" applyNumberFormat="1" applyFont="1" applyBorder="1" applyProtection="1"/>
    <xf numFmtId="166" fontId="4" fillId="0" borderId="0" xfId="1" applyNumberFormat="1" applyFont="1" applyBorder="1" applyProtection="1"/>
    <xf numFmtId="166" fontId="5" fillId="0" borderId="0" xfId="2" applyNumberFormat="1" applyFont="1" applyBorder="1" applyProtection="1"/>
    <xf numFmtId="166" fontId="8" fillId="2" borderId="1" xfId="1" applyNumberFormat="1" applyFont="1" applyFill="1" applyBorder="1" applyProtection="1"/>
    <xf numFmtId="49" fontId="2" fillId="0" borderId="0" xfId="1" applyNumberFormat="1" applyFont="1" applyAlignment="1" applyProtection="1">
      <alignment horizontal="left"/>
      <protection locked="0"/>
    </xf>
    <xf numFmtId="166" fontId="5" fillId="0" borderId="2" xfId="1" applyNumberFormat="1" applyFont="1" applyBorder="1" applyProtection="1"/>
    <xf numFmtId="168" fontId="3" fillId="0" borderId="0" xfId="1" applyNumberFormat="1" applyFont="1" applyProtection="1">
      <protection locked="0"/>
    </xf>
    <xf numFmtId="166" fontId="3" fillId="0" borderId="0" xfId="1" applyNumberFormat="1" applyFont="1" applyProtection="1">
      <protection locked="0"/>
    </xf>
    <xf numFmtId="168" fontId="2" fillId="0" borderId="0" xfId="1" applyNumberFormat="1" applyFont="1" applyAlignment="1" applyProtection="1">
      <alignment horizontal="left"/>
      <protection locked="0"/>
    </xf>
    <xf numFmtId="49" fontId="9" fillId="0" borderId="0" xfId="1" applyNumberFormat="1" applyFont="1" applyAlignment="1" applyProtection="1">
      <alignment horizontal="left"/>
      <protection locked="0"/>
    </xf>
    <xf numFmtId="166" fontId="9" fillId="0" borderId="0" xfId="1" applyNumberFormat="1" applyFont="1" applyProtection="1"/>
    <xf numFmtId="166" fontId="2" fillId="0" borderId="2" xfId="2" applyNumberFormat="1" applyFont="1" applyBorder="1" applyProtection="1"/>
    <xf numFmtId="0" fontId="9" fillId="0" borderId="0" xfId="1" applyFont="1" applyProtection="1">
      <protection locked="0"/>
    </xf>
    <xf numFmtId="0" fontId="2" fillId="0" borderId="0" xfId="1" applyFont="1" applyProtection="1">
      <protection locked="0"/>
    </xf>
    <xf numFmtId="166" fontId="4" fillId="0" borderId="0" xfId="1" applyNumberFormat="1" applyFont="1" applyProtection="1">
      <protection locked="0"/>
    </xf>
    <xf numFmtId="166" fontId="2" fillId="0" borderId="2" xfId="1" applyNumberFormat="1" applyFont="1" applyBorder="1" applyProtection="1"/>
    <xf numFmtId="0" fontId="10" fillId="0" borderId="0" xfId="1" applyFont="1" applyProtection="1">
      <protection locked="0"/>
    </xf>
    <xf numFmtId="166" fontId="10" fillId="0" borderId="0" xfId="1" applyNumberFormat="1" applyFont="1" applyProtection="1">
      <protection locked="0"/>
    </xf>
    <xf numFmtId="168" fontId="4" fillId="0" borderId="0" xfId="1" applyNumberFormat="1" applyFont="1" applyAlignment="1" applyProtection="1">
      <alignment horizontal="left"/>
      <protection locked="0"/>
    </xf>
    <xf numFmtId="168" fontId="2" fillId="0" borderId="0" xfId="1" applyNumberFormat="1" applyFont="1" applyAlignment="1" applyProtection="1">
      <alignment horizontal="left" vertical="center"/>
      <protection locked="0"/>
    </xf>
    <xf numFmtId="166" fontId="2" fillId="0" borderId="3" xfId="2" applyNumberFormat="1" applyFont="1" applyBorder="1" applyProtection="1"/>
    <xf numFmtId="0" fontId="2" fillId="0" borderId="0" xfId="1" applyNumberFormat="1" applyFont="1" applyProtection="1">
      <protection locked="0"/>
    </xf>
    <xf numFmtId="166" fontId="2" fillId="0" borderId="3" xfId="1" applyNumberFormat="1" applyFont="1" applyBorder="1" applyProtection="1"/>
    <xf numFmtId="168" fontId="7" fillId="0" borderId="0" xfId="1" applyNumberFormat="1" applyFont="1" applyAlignment="1" applyProtection="1">
      <alignment horizontal="left" vertical="center"/>
      <protection locked="0"/>
    </xf>
    <xf numFmtId="166" fontId="1" fillId="0" borderId="0" xfId="1" applyNumberFormat="1" applyFont="1" applyProtection="1">
      <protection locked="0"/>
    </xf>
    <xf numFmtId="166" fontId="7" fillId="0" borderId="0" xfId="2" applyNumberFormat="1" applyFont="1" applyProtection="1">
      <protection locked="0"/>
    </xf>
    <xf numFmtId="0" fontId="3" fillId="0" borderId="0" xfId="1" applyFont="1" applyProtection="1"/>
    <xf numFmtId="169" fontId="1" fillId="0" borderId="0" xfId="1" applyNumberFormat="1" applyFont="1" applyProtection="1">
      <protection locked="0"/>
    </xf>
    <xf numFmtId="165" fontId="7" fillId="0" borderId="0" xfId="2" applyNumberFormat="1" applyFont="1" applyProtection="1">
      <protection locked="0"/>
    </xf>
    <xf numFmtId="166" fontId="2" fillId="0" borderId="0" xfId="1" applyNumberFormat="1" applyFont="1" applyProtection="1">
      <protection locked="0"/>
    </xf>
    <xf numFmtId="49" fontId="7" fillId="0" borderId="0" xfId="1" applyNumberFormat="1" applyFont="1" applyAlignment="1" applyProtection="1">
      <alignment horizontal="center"/>
      <protection locked="0"/>
    </xf>
    <xf numFmtId="166" fontId="7" fillId="0" borderId="0" xfId="1" applyNumberFormat="1" applyFont="1" applyProtection="1">
      <protection locked="0"/>
    </xf>
    <xf numFmtId="0" fontId="7" fillId="0" borderId="0" xfId="1" applyFont="1" applyAlignment="1" applyProtection="1">
      <alignment horizontal="center"/>
      <protection locked="0"/>
    </xf>
    <xf numFmtId="49" fontId="7" fillId="0" borderId="0" xfId="1" applyNumberFormat="1" applyFont="1" applyAlignment="1" applyProtection="1">
      <alignment horizontal="left"/>
      <protection locked="0"/>
    </xf>
    <xf numFmtId="164" fontId="7" fillId="0" borderId="0" xfId="2" applyFont="1" applyProtection="1">
      <protection locked="0"/>
    </xf>
    <xf numFmtId="49" fontId="12" fillId="0" borderId="0" xfId="1" applyNumberFormat="1" applyFont="1" applyAlignment="1" applyProtection="1">
      <alignment horizontal="left"/>
      <protection locked="0"/>
    </xf>
    <xf numFmtId="0" fontId="12" fillId="0" borderId="0" xfId="1" applyFont="1" applyProtection="1">
      <protection locked="0"/>
    </xf>
    <xf numFmtId="165" fontId="12" fillId="0" borderId="0" xfId="2" applyNumberFormat="1" applyFont="1" applyProtection="1">
      <protection locked="0"/>
    </xf>
    <xf numFmtId="168" fontId="13" fillId="2" borderId="0" xfId="1" applyNumberFormat="1" applyFont="1" applyFill="1" applyAlignment="1"/>
    <xf numFmtId="0" fontId="10" fillId="2" borderId="0" xfId="1" applyFont="1" applyFill="1"/>
    <xf numFmtId="0" fontId="13" fillId="2" borderId="0" xfId="1" applyFont="1" applyFill="1" applyAlignment="1"/>
    <xf numFmtId="0" fontId="10" fillId="0" borderId="0" xfId="1" applyFont="1"/>
    <xf numFmtId="0" fontId="9" fillId="0" borderId="0" xfId="1" applyFont="1"/>
    <xf numFmtId="49" fontId="2" fillId="2" borderId="0" xfId="1" applyNumberFormat="1" applyFont="1" applyFill="1" applyBorder="1" applyAlignment="1">
      <alignment horizontal="center"/>
    </xf>
    <xf numFmtId="49" fontId="14" fillId="2" borderId="0" xfId="1" applyNumberFormat="1" applyFont="1" applyFill="1" applyBorder="1"/>
    <xf numFmtId="49" fontId="9" fillId="0" borderId="0" xfId="1" applyNumberFormat="1" applyFont="1" applyAlignment="1">
      <alignment horizontal="left"/>
    </xf>
    <xf numFmtId="169" fontId="9" fillId="0" borderId="0" xfId="1" applyNumberFormat="1" applyFont="1"/>
    <xf numFmtId="0" fontId="2" fillId="0" borderId="0" xfId="1" applyFont="1"/>
    <xf numFmtId="165" fontId="9" fillId="0" borderId="0" xfId="2" applyNumberFormat="1" applyFont="1"/>
    <xf numFmtId="49" fontId="2" fillId="2" borderId="0" xfId="1" applyNumberFormat="1" applyFont="1" applyFill="1"/>
    <xf numFmtId="49" fontId="9" fillId="0" borderId="0" xfId="1" applyNumberFormat="1" applyFont="1"/>
    <xf numFmtId="49" fontId="9" fillId="2" borderId="0" xfId="1" applyNumberFormat="1" applyFont="1" applyFill="1" applyAlignment="1">
      <alignment horizontal="left"/>
    </xf>
    <xf numFmtId="169" fontId="9" fillId="2" borderId="0" xfId="1" applyNumberFormat="1" applyFont="1" applyFill="1"/>
    <xf numFmtId="166" fontId="2" fillId="2" borderId="0" xfId="1" applyNumberFormat="1" applyFont="1" applyFill="1" applyProtection="1"/>
    <xf numFmtId="166" fontId="9" fillId="2" borderId="0" xfId="2" applyNumberFormat="1" applyFont="1" applyFill="1" applyProtection="1"/>
    <xf numFmtId="49" fontId="2" fillId="0" borderId="0" xfId="1" applyNumberFormat="1" applyFont="1"/>
    <xf numFmtId="49" fontId="2" fillId="0" borderId="0" xfId="1" applyNumberFormat="1" applyFont="1" applyAlignment="1">
      <alignment horizontal="left"/>
    </xf>
    <xf numFmtId="169" fontId="2" fillId="0" borderId="0" xfId="1" applyNumberFormat="1" applyFont="1"/>
    <xf numFmtId="166" fontId="2" fillId="0" borderId="0" xfId="1" applyNumberFormat="1" applyFont="1" applyProtection="1"/>
    <xf numFmtId="166" fontId="2" fillId="0" borderId="0" xfId="2" applyNumberFormat="1" applyFont="1" applyProtection="1"/>
    <xf numFmtId="0" fontId="13" fillId="0" borderId="0" xfId="1" applyFont="1"/>
    <xf numFmtId="49" fontId="8" fillId="0" borderId="0" xfId="1" applyNumberFormat="1" applyFont="1" applyAlignment="1">
      <alignment horizontal="left"/>
    </xf>
    <xf numFmtId="166" fontId="9" fillId="0" borderId="0" xfId="2" applyNumberFormat="1" applyFont="1" applyProtection="1"/>
    <xf numFmtId="166" fontId="9" fillId="0" borderId="1" xfId="1" applyNumberFormat="1" applyFont="1" applyBorder="1" applyProtection="1"/>
    <xf numFmtId="166" fontId="9" fillId="0" borderId="0" xfId="1" applyNumberFormat="1" applyFont="1" applyBorder="1" applyProtection="1"/>
    <xf numFmtId="166" fontId="2" fillId="0" borderId="1" xfId="1" applyNumberFormat="1" applyFont="1" applyBorder="1" applyProtection="1"/>
    <xf numFmtId="166" fontId="2" fillId="0" borderId="0" xfId="1" applyNumberFormat="1" applyFont="1" applyBorder="1" applyProtection="1"/>
    <xf numFmtId="166" fontId="2" fillId="2" borderId="1" xfId="1" applyNumberFormat="1" applyFont="1" applyFill="1" applyBorder="1" applyProtection="1"/>
    <xf numFmtId="49" fontId="2" fillId="0" borderId="0" xfId="1" applyNumberFormat="1" applyFont="1" applyBorder="1"/>
    <xf numFmtId="49" fontId="9" fillId="0" borderId="0" xfId="1" applyNumberFormat="1" applyFont="1" applyBorder="1"/>
    <xf numFmtId="166" fontId="13" fillId="0" borderId="0" xfId="1" applyNumberFormat="1" applyFont="1"/>
    <xf numFmtId="49" fontId="2" fillId="2" borderId="0" xfId="1" applyNumberFormat="1" applyFont="1" applyFill="1" applyBorder="1"/>
    <xf numFmtId="166" fontId="2" fillId="2" borderId="2" xfId="1" applyNumberFormat="1" applyFont="1" applyFill="1" applyBorder="1" applyProtection="1"/>
    <xf numFmtId="166" fontId="2" fillId="2" borderId="0" xfId="1" applyNumberFormat="1" applyFont="1" applyFill="1" applyBorder="1" applyProtection="1"/>
    <xf numFmtId="166" fontId="10" fillId="0" borderId="0" xfId="1" applyNumberFormat="1" applyFont="1"/>
    <xf numFmtId="49" fontId="8" fillId="0" borderId="0" xfId="1" applyNumberFormat="1" applyFont="1"/>
    <xf numFmtId="166" fontId="9" fillId="0" borderId="0" xfId="1" applyNumberFormat="1" applyFont="1" applyFill="1"/>
    <xf numFmtId="164" fontId="9" fillId="0" borderId="0" xfId="2" applyFont="1"/>
    <xf numFmtId="166" fontId="9" fillId="0" borderId="0" xfId="1" applyNumberFormat="1" applyFont="1"/>
    <xf numFmtId="166" fontId="9" fillId="0" borderId="1" xfId="1" applyNumberFormat="1" applyFont="1" applyFill="1" applyBorder="1"/>
    <xf numFmtId="166" fontId="2" fillId="0" borderId="0" xfId="1" applyNumberFormat="1" applyFont="1"/>
    <xf numFmtId="49" fontId="10" fillId="0" borderId="0" xfId="1" applyNumberFormat="1" applyFont="1"/>
    <xf numFmtId="49" fontId="7" fillId="0" borderId="0" xfId="1" applyNumberFormat="1" applyFont="1" applyAlignment="1"/>
    <xf numFmtId="0" fontId="7" fillId="0" borderId="0" xfId="1" applyFont="1" applyAlignment="1">
      <alignment horizontal="center"/>
    </xf>
    <xf numFmtId="49" fontId="10" fillId="0" borderId="0" xfId="1" applyNumberFormat="1" applyFont="1" applyAlignment="1">
      <alignment horizontal="left"/>
    </xf>
    <xf numFmtId="169" fontId="10" fillId="0" borderId="0" xfId="1" applyNumberFormat="1" applyFont="1"/>
    <xf numFmtId="165" fontId="10" fillId="0" borderId="0" xfId="2" applyNumberFormat="1" applyFont="1"/>
    <xf numFmtId="49" fontId="7" fillId="0" borderId="0" xfId="1" applyNumberFormat="1" applyFont="1" applyAlignment="1" applyProtection="1">
      <alignment horizontal="center"/>
      <protection locked="0"/>
    </xf>
    <xf numFmtId="49" fontId="2" fillId="0" borderId="0" xfId="1" applyNumberFormat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left"/>
      <protection locked="0"/>
    </xf>
    <xf numFmtId="49" fontId="7" fillId="0" borderId="0" xfId="1" applyNumberFormat="1" applyFont="1" applyAlignment="1">
      <alignment horizontal="center"/>
    </xf>
    <xf numFmtId="168" fontId="2" fillId="2" borderId="0" xfId="1" applyNumberFormat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49" fontId="5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166687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8"/>
  <sheetViews>
    <sheetView showGridLines="0" tabSelected="1" view="pageBreakPreview" zoomScale="69" zoomScaleNormal="100" zoomScaleSheetLayoutView="69" workbookViewId="0">
      <selection activeCell="A6" sqref="A6:B6"/>
    </sheetView>
  </sheetViews>
  <sheetFormatPr baseColWidth="10" defaultRowHeight="12.75" x14ac:dyDescent="0.2"/>
  <cols>
    <col min="1" max="1" width="2.42578125" style="1" customWidth="1"/>
    <col min="2" max="2" width="58.7109375" style="43" customWidth="1"/>
    <col min="3" max="3" width="18.7109375" style="1" customWidth="1"/>
    <col min="4" max="4" width="23.42578125" style="48" customWidth="1"/>
    <col min="5" max="5" width="5.7109375" style="1" customWidth="1"/>
    <col min="6" max="6" width="3.7109375" style="1" customWidth="1"/>
    <col min="7" max="7" width="46.85546875" style="1" customWidth="1"/>
    <col min="8" max="8" width="18.7109375" style="1" customWidth="1"/>
    <col min="9" max="9" width="22.28515625" style="1" customWidth="1"/>
    <col min="10" max="10" width="23.7109375" style="1" customWidth="1"/>
    <col min="11" max="11" width="11.42578125" style="1"/>
    <col min="12" max="12" width="16.85546875" style="1" bestFit="1" customWidth="1"/>
    <col min="13" max="16384" width="11.42578125" style="1"/>
  </cols>
  <sheetData>
    <row r="1" spans="1:10" ht="15" x14ac:dyDescent="0.2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15" x14ac:dyDescent="0.2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0" ht="15" x14ac:dyDescent="0.2">
      <c r="A3" s="155" t="s">
        <v>2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0" ht="13.5" x14ac:dyDescent="0.25">
      <c r="A4" s="2"/>
      <c r="B4" s="3"/>
      <c r="C4" s="2"/>
      <c r="D4" s="4"/>
      <c r="E4" s="2"/>
      <c r="F4" s="2"/>
      <c r="G4" s="2"/>
      <c r="H4" s="2"/>
      <c r="I4" s="2"/>
      <c r="J4" s="2"/>
    </row>
    <row r="5" spans="1:10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ht="18" customHeight="1" x14ac:dyDescent="0.25">
      <c r="A6" s="156" t="s">
        <v>3</v>
      </c>
      <c r="B6" s="156"/>
      <c r="C6" s="6"/>
      <c r="D6" s="7"/>
      <c r="E6" s="8"/>
      <c r="F6" s="156" t="s">
        <v>4</v>
      </c>
      <c r="G6" s="156"/>
      <c r="H6" s="9"/>
      <c r="I6" s="2"/>
      <c r="J6" s="2"/>
    </row>
    <row r="7" spans="1:10" s="19" customFormat="1" ht="15" customHeight="1" x14ac:dyDescent="0.25">
      <c r="A7" s="10" t="s">
        <v>5</v>
      </c>
      <c r="B7" s="11"/>
      <c r="C7" s="12"/>
      <c r="D7" s="13">
        <f>SUM(C8:C10)</f>
        <v>81461824.280000001</v>
      </c>
      <c r="E7" s="14"/>
      <c r="F7" s="15" t="s">
        <v>6</v>
      </c>
      <c r="G7" s="11"/>
      <c r="H7" s="16"/>
      <c r="I7" s="17"/>
      <c r="J7" s="18">
        <f>SUM(I8:I9)</f>
        <v>10869490.440000001</v>
      </c>
    </row>
    <row r="8" spans="1:10" ht="15" customHeight="1" x14ac:dyDescent="0.3">
      <c r="A8" s="20"/>
      <c r="B8" s="21" t="s">
        <v>7</v>
      </c>
      <c r="C8" s="22">
        <v>4700</v>
      </c>
      <c r="D8" s="23"/>
      <c r="E8" s="2"/>
      <c r="F8" s="15"/>
      <c r="G8" s="21" t="s">
        <v>8</v>
      </c>
      <c r="H8" s="24"/>
      <c r="I8" s="22">
        <v>5501016.21</v>
      </c>
      <c r="J8" s="23"/>
    </row>
    <row r="9" spans="1:10" ht="15" customHeight="1" x14ac:dyDescent="0.3">
      <c r="A9" s="20"/>
      <c r="B9" s="21" t="s">
        <v>9</v>
      </c>
      <c r="C9" s="22">
        <v>19622124.280000001</v>
      </c>
      <c r="D9" s="23"/>
      <c r="E9" s="2"/>
      <c r="F9" s="15"/>
      <c r="G9" s="25" t="s">
        <v>10</v>
      </c>
      <c r="H9" s="26"/>
      <c r="I9" s="27">
        <v>5368474.2300000004</v>
      </c>
      <c r="J9" s="23"/>
    </row>
    <row r="10" spans="1:10" s="19" customFormat="1" ht="15" customHeight="1" x14ac:dyDescent="0.3">
      <c r="A10" s="10"/>
      <c r="B10" s="21" t="s">
        <v>11</v>
      </c>
      <c r="C10" s="27">
        <v>61835000</v>
      </c>
      <c r="D10" s="28"/>
      <c r="E10" s="14"/>
      <c r="F10" s="29"/>
      <c r="G10" s="30"/>
      <c r="H10" s="26"/>
      <c r="I10" s="31"/>
      <c r="J10" s="23"/>
    </row>
    <row r="11" spans="1:10" s="19" customFormat="1" ht="15" customHeight="1" x14ac:dyDescent="0.25">
      <c r="A11" s="32"/>
      <c r="B11" s="3"/>
      <c r="C11" s="12"/>
      <c r="D11" s="28"/>
      <c r="E11" s="14"/>
      <c r="F11" s="15" t="s">
        <v>12</v>
      </c>
      <c r="G11" s="33"/>
      <c r="H11" s="34"/>
      <c r="I11" s="35"/>
      <c r="J11" s="18">
        <f>SUM(I12)</f>
        <v>179260716.56999999</v>
      </c>
    </row>
    <row r="12" spans="1:10" s="19" customFormat="1" ht="15" customHeight="1" x14ac:dyDescent="0.3">
      <c r="A12" s="36" t="s">
        <v>13</v>
      </c>
      <c r="B12" s="11"/>
      <c r="C12" s="12"/>
      <c r="D12" s="18">
        <f>SUM(C13:C15)</f>
        <v>17031137.280000001</v>
      </c>
      <c r="E12" s="14"/>
      <c r="F12" s="15"/>
      <c r="G12" s="25" t="s">
        <v>14</v>
      </c>
      <c r="H12" s="26"/>
      <c r="I12" s="37">
        <v>179260716.56999999</v>
      </c>
      <c r="J12" s="23"/>
    </row>
    <row r="13" spans="1:10" s="19" customFormat="1" ht="15" customHeight="1" x14ac:dyDescent="0.3">
      <c r="A13" s="36"/>
      <c r="B13" s="21" t="s">
        <v>15</v>
      </c>
      <c r="C13" s="22">
        <v>5627460.9700000007</v>
      </c>
      <c r="D13" s="28"/>
      <c r="E13" s="14"/>
      <c r="F13" s="15"/>
      <c r="G13" s="25"/>
      <c r="H13" s="26"/>
      <c r="I13" s="31"/>
      <c r="J13" s="23"/>
    </row>
    <row r="14" spans="1:10" s="19" customFormat="1" ht="15" customHeight="1" x14ac:dyDescent="0.3">
      <c r="A14" s="36"/>
      <c r="B14" s="21" t="s">
        <v>16</v>
      </c>
      <c r="C14" s="22">
        <v>-584076.33000000007</v>
      </c>
      <c r="D14" s="28"/>
      <c r="E14" s="14"/>
      <c r="F14" s="15" t="s">
        <v>17</v>
      </c>
      <c r="G14" s="33"/>
      <c r="H14" s="34"/>
      <c r="I14" s="35"/>
      <c r="J14" s="18">
        <f>SUM(I15+I16)</f>
        <v>62905421.939999998</v>
      </c>
    </row>
    <row r="15" spans="1:10" s="19" customFormat="1" ht="15" customHeight="1" x14ac:dyDescent="0.3">
      <c r="A15" s="36"/>
      <c r="B15" s="21" t="s">
        <v>18</v>
      </c>
      <c r="C15" s="27">
        <v>11987752.640000001</v>
      </c>
      <c r="D15" s="28"/>
      <c r="E15" s="14"/>
      <c r="F15" s="15"/>
      <c r="G15" s="25" t="s">
        <v>19</v>
      </c>
      <c r="H15" s="26"/>
      <c r="I15" s="38">
        <v>26594432.18</v>
      </c>
      <c r="J15" s="28"/>
    </row>
    <row r="16" spans="1:10" ht="15" customHeight="1" x14ac:dyDescent="0.3">
      <c r="A16" s="39"/>
      <c r="B16" s="3"/>
      <c r="C16" s="12"/>
      <c r="D16" s="28"/>
      <c r="E16" s="2"/>
      <c r="F16" s="15"/>
      <c r="G16" s="25" t="s">
        <v>20</v>
      </c>
      <c r="H16" s="26"/>
      <c r="I16" s="37">
        <v>36310989.759999998</v>
      </c>
      <c r="J16" s="28"/>
    </row>
    <row r="17" spans="1:10" ht="15" customHeight="1" x14ac:dyDescent="0.3">
      <c r="A17" s="36" t="s">
        <v>21</v>
      </c>
      <c r="B17" s="11"/>
      <c r="C17" s="12"/>
      <c r="D17" s="18">
        <f>SUM(C18:C20)</f>
        <v>342405.5</v>
      </c>
      <c r="E17" s="2"/>
      <c r="G17" s="25"/>
      <c r="H17" s="26"/>
      <c r="I17" s="31"/>
      <c r="J17" s="28"/>
    </row>
    <row r="18" spans="1:10" ht="15" customHeight="1" x14ac:dyDescent="0.3">
      <c r="A18" s="40"/>
      <c r="B18" s="21" t="s">
        <v>22</v>
      </c>
      <c r="C18" s="22">
        <v>82941.109999999986</v>
      </c>
      <c r="D18" s="23"/>
      <c r="E18" s="2"/>
      <c r="F18" s="15" t="s">
        <v>23</v>
      </c>
      <c r="G18" s="33"/>
      <c r="H18" s="34"/>
      <c r="I18" s="35"/>
      <c r="J18" s="18">
        <f>I19</f>
        <v>196992956.95000002</v>
      </c>
    </row>
    <row r="19" spans="1:10" ht="15" customHeight="1" x14ac:dyDescent="0.3">
      <c r="A19" s="40"/>
      <c r="B19" s="21" t="s">
        <v>24</v>
      </c>
      <c r="C19" s="22">
        <v>62159150.899999999</v>
      </c>
      <c r="D19" s="23"/>
      <c r="E19" s="2"/>
      <c r="F19" s="41" t="s">
        <v>25</v>
      </c>
      <c r="G19" s="25"/>
      <c r="H19" s="26"/>
      <c r="I19" s="37">
        <f>SUM(H20:H21)</f>
        <v>196992956.95000002</v>
      </c>
      <c r="J19" s="28"/>
    </row>
    <row r="20" spans="1:10" ht="15" customHeight="1" x14ac:dyDescent="0.3">
      <c r="A20" s="40"/>
      <c r="B20" s="21" t="s">
        <v>26</v>
      </c>
      <c r="C20" s="27">
        <v>-61899686.509999998</v>
      </c>
      <c r="D20" s="23"/>
      <c r="E20" s="2"/>
      <c r="F20" s="15"/>
      <c r="G20" s="25" t="s">
        <v>27</v>
      </c>
      <c r="H20" s="42">
        <v>196480974.30000001</v>
      </c>
      <c r="I20" s="31"/>
      <c r="J20" s="28"/>
    </row>
    <row r="21" spans="1:10" ht="15" customHeight="1" x14ac:dyDescent="0.3">
      <c r="A21" s="40"/>
      <c r="C21" s="44"/>
      <c r="D21" s="23"/>
      <c r="E21" s="2"/>
      <c r="F21" s="29"/>
      <c r="G21" s="25" t="s">
        <v>28</v>
      </c>
      <c r="H21" s="45">
        <v>511982.65</v>
      </c>
      <c r="I21" s="31"/>
      <c r="J21" s="28"/>
    </row>
    <row r="22" spans="1:10" s="19" customFormat="1" ht="15" customHeight="1" x14ac:dyDescent="0.25">
      <c r="A22" s="36" t="s">
        <v>29</v>
      </c>
      <c r="B22" s="3"/>
      <c r="C22" s="12"/>
      <c r="D22" s="18">
        <f>SUM(C23:C30)</f>
        <v>817897774.21999991</v>
      </c>
      <c r="E22" s="14"/>
      <c r="G22" s="30"/>
      <c r="H22" s="26"/>
      <c r="I22" s="31"/>
      <c r="J22" s="28"/>
    </row>
    <row r="23" spans="1:10" ht="15" customHeight="1" x14ac:dyDescent="0.3">
      <c r="B23" s="21" t="s">
        <v>30</v>
      </c>
      <c r="C23" s="22">
        <v>907501754.83999991</v>
      </c>
      <c r="D23" s="46"/>
      <c r="E23" s="2"/>
      <c r="F23" s="15" t="s">
        <v>31</v>
      </c>
      <c r="G23" s="33"/>
      <c r="H23" s="34"/>
      <c r="I23" s="35"/>
      <c r="J23" s="18">
        <f>SUM(I24:I25)</f>
        <v>6368118.4700000007</v>
      </c>
    </row>
    <row r="24" spans="1:10" s="48" customFormat="1" ht="15" customHeight="1" x14ac:dyDescent="0.3">
      <c r="A24" s="40"/>
      <c r="B24" s="21" t="s">
        <v>32</v>
      </c>
      <c r="C24" s="22">
        <v>45653165.420000002</v>
      </c>
      <c r="D24" s="23"/>
      <c r="E24" s="2"/>
      <c r="F24" s="15"/>
      <c r="G24" s="25" t="s">
        <v>33</v>
      </c>
      <c r="H24" s="26"/>
      <c r="I24" s="47">
        <v>367430.99</v>
      </c>
      <c r="J24" s="28"/>
    </row>
    <row r="25" spans="1:10" s="48" customFormat="1" ht="15" customHeight="1" x14ac:dyDescent="0.3">
      <c r="A25" s="40"/>
      <c r="B25" s="21" t="s">
        <v>34</v>
      </c>
      <c r="C25" s="22">
        <v>2575018.3400000003</v>
      </c>
      <c r="D25" s="23"/>
      <c r="E25" s="2"/>
      <c r="F25" s="15"/>
      <c r="G25" s="25" t="s">
        <v>35</v>
      </c>
      <c r="H25" s="26"/>
      <c r="I25" s="37">
        <v>6000687.4800000004</v>
      </c>
      <c r="J25" s="28"/>
    </row>
    <row r="26" spans="1:10" s="48" customFormat="1" ht="15" customHeight="1" x14ac:dyDescent="0.3">
      <c r="A26" s="40"/>
      <c r="B26" s="21" t="s">
        <v>36</v>
      </c>
      <c r="C26" s="22">
        <v>-29268716.77</v>
      </c>
      <c r="D26" s="23"/>
      <c r="E26" s="2"/>
      <c r="F26" s="29"/>
      <c r="G26" s="25"/>
      <c r="H26" s="26"/>
      <c r="I26" s="47"/>
      <c r="J26" s="28"/>
    </row>
    <row r="27" spans="1:10" s="48" customFormat="1" ht="15" customHeight="1" x14ac:dyDescent="0.3">
      <c r="A27" s="40"/>
      <c r="B27" s="21" t="s">
        <v>37</v>
      </c>
      <c r="C27" s="22">
        <v>-53057595.780000001</v>
      </c>
      <c r="D27" s="23"/>
      <c r="E27" s="2"/>
      <c r="G27" s="30"/>
      <c r="H27" s="26"/>
      <c r="I27" s="31"/>
      <c r="J27" s="28"/>
    </row>
    <row r="28" spans="1:10" ht="15" customHeight="1" x14ac:dyDescent="0.3">
      <c r="A28" s="40"/>
      <c r="B28" s="25" t="s">
        <v>38</v>
      </c>
      <c r="C28" s="22">
        <v>-55850126.579999998</v>
      </c>
      <c r="D28" s="23"/>
      <c r="E28" s="2"/>
      <c r="F28" s="15" t="s">
        <v>39</v>
      </c>
      <c r="G28" s="25"/>
      <c r="H28" s="26"/>
      <c r="I28" s="31"/>
      <c r="J28" s="49">
        <f>SUM(I29:I29)</f>
        <v>2742897.36</v>
      </c>
    </row>
    <row r="29" spans="1:10" ht="15" customHeight="1" x14ac:dyDescent="0.3">
      <c r="A29" s="40"/>
      <c r="B29" s="21" t="s">
        <v>40</v>
      </c>
      <c r="C29" s="22">
        <v>-120720.29</v>
      </c>
      <c r="D29" s="23"/>
      <c r="E29" s="2"/>
      <c r="F29" s="29"/>
      <c r="G29" s="25" t="s">
        <v>41</v>
      </c>
      <c r="H29" s="26"/>
      <c r="I29" s="37">
        <v>2742897.36</v>
      </c>
      <c r="J29" s="28"/>
    </row>
    <row r="30" spans="1:10" ht="15" customHeight="1" x14ac:dyDescent="0.3">
      <c r="A30" s="40"/>
      <c r="B30" s="21" t="s">
        <v>42</v>
      </c>
      <c r="C30" s="27">
        <v>464995.04000000004</v>
      </c>
      <c r="D30" s="23"/>
      <c r="E30" s="2"/>
      <c r="F30" s="29"/>
      <c r="G30" s="30"/>
      <c r="H30" s="26"/>
      <c r="I30" s="50"/>
      <c r="J30" s="28"/>
    </row>
    <row r="31" spans="1:10" s="19" customFormat="1" ht="15" customHeight="1" thickBot="1" x14ac:dyDescent="0.35">
      <c r="A31" s="40"/>
      <c r="C31" s="51"/>
      <c r="D31" s="23"/>
      <c r="E31" s="14"/>
      <c r="G31" s="33" t="s">
        <v>43</v>
      </c>
      <c r="H31" s="26"/>
      <c r="I31" s="50"/>
      <c r="J31" s="52">
        <f>SUM(J7:J30)</f>
        <v>459139601.73000002</v>
      </c>
    </row>
    <row r="32" spans="1:10" ht="15" customHeight="1" thickTop="1" x14ac:dyDescent="0.25">
      <c r="A32" s="36" t="s">
        <v>44</v>
      </c>
      <c r="B32" s="3"/>
      <c r="C32" s="12"/>
      <c r="D32" s="18">
        <f>SUM(C33:C37)</f>
        <v>12883917.629999999</v>
      </c>
      <c r="E32" s="2"/>
      <c r="H32" s="26"/>
      <c r="I32" s="50"/>
    </row>
    <row r="33" spans="1:12" ht="15" customHeight="1" x14ac:dyDescent="0.3">
      <c r="B33" s="21" t="s">
        <v>45</v>
      </c>
      <c r="C33" s="22">
        <v>12685664.720000001</v>
      </c>
      <c r="D33" s="46"/>
      <c r="E33" s="2"/>
      <c r="F33" s="53" t="s">
        <v>46</v>
      </c>
      <c r="G33" s="54"/>
      <c r="H33" s="26"/>
      <c r="I33" s="50"/>
      <c r="J33" s="55"/>
    </row>
    <row r="34" spans="1:12" ht="15" customHeight="1" x14ac:dyDescent="0.3">
      <c r="A34" s="40"/>
      <c r="B34" s="21" t="s">
        <v>47</v>
      </c>
      <c r="C34" s="22">
        <v>-5310309.57</v>
      </c>
      <c r="D34" s="23"/>
      <c r="E34" s="2"/>
      <c r="F34" s="56"/>
      <c r="G34" s="25"/>
      <c r="H34" s="26"/>
      <c r="I34" s="31"/>
      <c r="J34" s="28"/>
    </row>
    <row r="35" spans="1:12" ht="15" customHeight="1" x14ac:dyDescent="0.3">
      <c r="A35" s="40"/>
      <c r="B35" s="21" t="s">
        <v>48</v>
      </c>
      <c r="C35" s="22">
        <v>4527064.21</v>
      </c>
      <c r="D35" s="23"/>
      <c r="E35" s="2"/>
      <c r="F35" s="57" t="s">
        <v>49</v>
      </c>
      <c r="G35" s="25"/>
      <c r="H35" s="26"/>
      <c r="I35" s="35"/>
      <c r="J35" s="18">
        <f>SUM(I36:I39)</f>
        <v>33911322.559999987</v>
      </c>
    </row>
    <row r="36" spans="1:12" ht="15" customHeight="1" x14ac:dyDescent="0.3">
      <c r="A36" s="40"/>
      <c r="B36" s="21" t="s">
        <v>50</v>
      </c>
      <c r="C36" s="22">
        <v>1416696.88</v>
      </c>
      <c r="D36" s="23"/>
      <c r="E36" s="2"/>
      <c r="F36" s="56"/>
      <c r="G36" s="58" t="s">
        <v>51</v>
      </c>
      <c r="H36" s="59"/>
      <c r="I36" s="38">
        <v>6635428.5700000003</v>
      </c>
      <c r="J36" s="28"/>
    </row>
    <row r="37" spans="1:12" s="19" customFormat="1" ht="15" customHeight="1" x14ac:dyDescent="0.3">
      <c r="A37" s="40"/>
      <c r="B37" s="21" t="s">
        <v>52</v>
      </c>
      <c r="C37" s="27">
        <v>-435198.61</v>
      </c>
      <c r="D37" s="23"/>
      <c r="E37" s="14"/>
      <c r="F37" s="14"/>
      <c r="G37" s="58" t="s">
        <v>53</v>
      </c>
      <c r="H37" s="54"/>
      <c r="I37" s="38">
        <v>188322.83</v>
      </c>
      <c r="J37" s="28"/>
    </row>
    <row r="38" spans="1:12" ht="15" customHeight="1" x14ac:dyDescent="0.3">
      <c r="A38" s="40"/>
      <c r="C38" s="44"/>
      <c r="D38" s="23"/>
      <c r="E38" s="2"/>
      <c r="G38" s="60" t="s">
        <v>54</v>
      </c>
      <c r="H38" s="54"/>
      <c r="I38" s="47">
        <v>21375835.069999985</v>
      </c>
      <c r="J38" s="28"/>
    </row>
    <row r="39" spans="1:12" ht="15" customHeight="1" x14ac:dyDescent="0.3">
      <c r="A39" s="36" t="s">
        <v>55</v>
      </c>
      <c r="B39" s="3"/>
      <c r="C39" s="12"/>
      <c r="D39" s="49">
        <f>SUM(C40:C44)</f>
        <v>2877735.83</v>
      </c>
      <c r="E39" s="2"/>
      <c r="G39" s="40" t="s">
        <v>56</v>
      </c>
      <c r="H39" s="61"/>
      <c r="I39" s="27">
        <v>5711736.0899999999</v>
      </c>
      <c r="J39" s="28"/>
    </row>
    <row r="40" spans="1:12" ht="15" customHeight="1" x14ac:dyDescent="0.3">
      <c r="B40" s="21" t="s">
        <v>57</v>
      </c>
      <c r="C40" s="22">
        <v>2591.6</v>
      </c>
      <c r="D40" s="46"/>
      <c r="E40" s="2"/>
      <c r="G40" s="62"/>
      <c r="H40" s="63"/>
      <c r="I40" s="17"/>
      <c r="J40" s="28"/>
    </row>
    <row r="41" spans="1:12" ht="15" customHeight="1" x14ac:dyDescent="0.3">
      <c r="A41" s="40"/>
      <c r="B41" s="21" t="s">
        <v>58</v>
      </c>
      <c r="C41" s="22">
        <v>-2591.6</v>
      </c>
      <c r="D41" s="23"/>
      <c r="E41" s="2"/>
      <c r="F41" s="15" t="s">
        <v>59</v>
      </c>
      <c r="G41" s="11"/>
      <c r="H41" s="16"/>
      <c r="I41" s="17"/>
      <c r="J41" s="64">
        <f>SUM(I42:I43)</f>
        <v>439443870.44999999</v>
      </c>
    </row>
    <row r="42" spans="1:12" ht="15" customHeight="1" x14ac:dyDescent="0.3">
      <c r="A42" s="40"/>
      <c r="B42" s="65" t="s">
        <v>60</v>
      </c>
      <c r="C42" s="66">
        <v>1231157.6200000001</v>
      </c>
      <c r="D42" s="23"/>
      <c r="E42" s="2"/>
      <c r="F42" s="14"/>
      <c r="G42" s="21" t="s">
        <v>61</v>
      </c>
      <c r="H42" s="16"/>
      <c r="I42" s="67">
        <v>427053550.75999999</v>
      </c>
      <c r="J42" s="68"/>
    </row>
    <row r="43" spans="1:12" ht="15" customHeight="1" x14ac:dyDescent="0.3">
      <c r="A43" s="40"/>
      <c r="B43" s="21" t="s">
        <v>62</v>
      </c>
      <c r="C43" s="66">
        <v>2185487.91</v>
      </c>
      <c r="D43" s="23"/>
      <c r="E43" s="2"/>
      <c r="F43" s="2"/>
      <c r="G43" s="21" t="s">
        <v>63</v>
      </c>
      <c r="H43" s="16"/>
      <c r="I43" s="27">
        <v>12390319.689999999</v>
      </c>
      <c r="J43" s="69"/>
    </row>
    <row r="44" spans="1:12" ht="15" customHeight="1" x14ac:dyDescent="0.3">
      <c r="A44" s="40"/>
      <c r="B44" s="21" t="s">
        <v>64</v>
      </c>
      <c r="C44" s="70">
        <v>-538909.69999999995</v>
      </c>
      <c r="D44" s="23"/>
      <c r="E44" s="2"/>
      <c r="F44" s="14"/>
      <c r="G44" s="11"/>
      <c r="H44" s="16"/>
      <c r="I44" s="17"/>
    </row>
    <row r="45" spans="1:12" ht="19.5" customHeight="1" thickBot="1" x14ac:dyDescent="0.35">
      <c r="A45" s="40"/>
      <c r="C45" s="44"/>
      <c r="D45" s="23"/>
      <c r="E45" s="2"/>
      <c r="F45" s="2"/>
      <c r="G45" s="71" t="s">
        <v>65</v>
      </c>
      <c r="H45" s="16"/>
      <c r="I45" s="17"/>
      <c r="J45" s="72">
        <f>SUM(+J35+J41)</f>
        <v>473355193.00999999</v>
      </c>
    </row>
    <row r="46" spans="1:12" ht="14.25" thickTop="1" x14ac:dyDescent="0.25">
      <c r="A46" s="73"/>
      <c r="B46" s="3"/>
      <c r="C46" s="12"/>
      <c r="D46" s="23"/>
      <c r="E46" s="2"/>
      <c r="F46" s="14"/>
      <c r="H46" s="74"/>
      <c r="I46" s="12"/>
      <c r="J46" s="17"/>
    </row>
    <row r="47" spans="1:12" s="83" customFormat="1" ht="18" thickBot="1" x14ac:dyDescent="0.35">
      <c r="A47" s="75" t="s">
        <v>66</v>
      </c>
      <c r="B47" s="76"/>
      <c r="C47" s="77"/>
      <c r="D47" s="78">
        <f>SUM(D7:D44)</f>
        <v>932494794.74000001</v>
      </c>
      <c r="E47" s="79"/>
      <c r="F47" s="14"/>
      <c r="G47" s="80" t="s">
        <v>67</v>
      </c>
      <c r="H47" s="81"/>
      <c r="I47" s="17"/>
      <c r="J47" s="82">
        <f>J31+J45</f>
        <v>932494794.74000001</v>
      </c>
      <c r="L47" s="84"/>
    </row>
    <row r="48" spans="1:12" ht="18" thickTop="1" x14ac:dyDescent="0.3">
      <c r="A48" s="85"/>
      <c r="B48" s="3"/>
      <c r="C48" s="12"/>
      <c r="D48" s="55"/>
      <c r="E48" s="2"/>
      <c r="F48" s="79"/>
      <c r="G48" s="14"/>
      <c r="H48" s="81"/>
      <c r="I48" s="17"/>
      <c r="J48" s="12"/>
    </row>
    <row r="49" spans="1:10" ht="13.5" x14ac:dyDescent="0.25">
      <c r="A49" s="85"/>
      <c r="B49" s="3"/>
      <c r="C49" s="12"/>
      <c r="D49" s="23"/>
      <c r="E49" s="2"/>
      <c r="F49" s="14"/>
      <c r="G49" s="14"/>
      <c r="H49" s="81"/>
      <c r="I49" s="17"/>
    </row>
    <row r="50" spans="1:10" s="83" customFormat="1" ht="18" customHeight="1" thickBot="1" x14ac:dyDescent="0.35">
      <c r="A50" s="86" t="s">
        <v>68</v>
      </c>
      <c r="B50" s="76"/>
      <c r="C50" s="77"/>
      <c r="D50" s="87">
        <v>252365117.53</v>
      </c>
      <c r="E50" s="79"/>
      <c r="F50" s="14"/>
      <c r="G50" s="88" t="s">
        <v>69</v>
      </c>
      <c r="H50" s="74"/>
      <c r="I50" s="12"/>
      <c r="J50" s="89">
        <f>D50</f>
        <v>252365117.53</v>
      </c>
    </row>
    <row r="51" spans="1:10" ht="18" thickTop="1" x14ac:dyDescent="0.3">
      <c r="A51" s="90"/>
      <c r="C51" s="91"/>
      <c r="D51" s="92"/>
      <c r="F51" s="79"/>
      <c r="H51" s="81"/>
      <c r="I51" s="17"/>
      <c r="J51" s="93"/>
    </row>
    <row r="52" spans="1:10" ht="17.25" x14ac:dyDescent="0.3">
      <c r="A52" s="90"/>
      <c r="C52" s="94"/>
      <c r="D52" s="95"/>
      <c r="F52" s="19"/>
      <c r="H52" s="96"/>
      <c r="I52" s="77"/>
    </row>
    <row r="53" spans="1:10" ht="13.5" x14ac:dyDescent="0.25">
      <c r="A53" s="90"/>
      <c r="C53" s="94"/>
      <c r="D53" s="95"/>
      <c r="F53" s="19"/>
      <c r="G53" s="2"/>
      <c r="H53" s="2"/>
      <c r="I53" s="93"/>
    </row>
    <row r="54" spans="1:10" ht="13.5" x14ac:dyDescent="0.25">
      <c r="A54" s="90"/>
      <c r="C54" s="94"/>
      <c r="D54" s="95"/>
      <c r="F54" s="19"/>
      <c r="H54" s="74"/>
      <c r="I54" s="12"/>
      <c r="J54" s="19"/>
    </row>
    <row r="55" spans="1:10" ht="15" x14ac:dyDescent="0.2">
      <c r="A55" s="90"/>
      <c r="C55" s="94"/>
      <c r="D55" s="95"/>
      <c r="F55" s="19"/>
      <c r="H55" s="96"/>
      <c r="I55" s="96"/>
      <c r="J55" s="19"/>
    </row>
    <row r="56" spans="1:10" x14ac:dyDescent="0.2">
      <c r="A56" s="90"/>
      <c r="C56" s="94"/>
      <c r="D56" s="95"/>
      <c r="F56" s="19"/>
      <c r="G56" s="19"/>
      <c r="H56" s="19"/>
      <c r="I56" s="19"/>
      <c r="J56" s="19"/>
    </row>
    <row r="57" spans="1:10" s="19" customFormat="1" x14ac:dyDescent="0.2">
      <c r="A57" s="90"/>
      <c r="B57" s="43"/>
      <c r="C57" s="97"/>
      <c r="D57" s="95"/>
      <c r="F57" s="1"/>
      <c r="H57" s="98"/>
    </row>
    <row r="58" spans="1:10" x14ac:dyDescent="0.2">
      <c r="A58" s="90"/>
      <c r="D58" s="1"/>
      <c r="E58" s="95"/>
      <c r="F58" s="19"/>
      <c r="G58" s="19"/>
      <c r="H58" s="98"/>
      <c r="I58" s="19"/>
      <c r="J58" s="19"/>
    </row>
    <row r="59" spans="1:10" s="19" customFormat="1" x14ac:dyDescent="0.2">
      <c r="A59" s="90"/>
      <c r="B59" s="43"/>
      <c r="C59" s="154" t="s">
        <v>70</v>
      </c>
      <c r="D59" s="154"/>
      <c r="E59" s="95"/>
      <c r="H59" s="99" t="s">
        <v>71</v>
      </c>
    </row>
    <row r="60" spans="1:10" x14ac:dyDescent="0.2">
      <c r="A60" s="90"/>
      <c r="B60" s="100"/>
      <c r="C60" s="154" t="s">
        <v>72</v>
      </c>
      <c r="D60" s="154"/>
      <c r="F60" s="19"/>
      <c r="G60" s="19"/>
      <c r="H60" s="99" t="s">
        <v>73</v>
      </c>
      <c r="I60" s="19"/>
    </row>
    <row r="61" spans="1:10" x14ac:dyDescent="0.2">
      <c r="F61" s="19"/>
      <c r="G61" s="19"/>
      <c r="H61" s="101"/>
      <c r="I61" s="98"/>
    </row>
    <row r="62" spans="1:10" s="19" customFormat="1" x14ac:dyDescent="0.2">
      <c r="C62" s="1"/>
      <c r="G62" s="99"/>
      <c r="H62" s="1"/>
      <c r="I62" s="1"/>
    </row>
    <row r="63" spans="1:10" s="19" customFormat="1" x14ac:dyDescent="0.2">
      <c r="A63" s="1"/>
      <c r="B63" s="43"/>
      <c r="C63" s="1"/>
      <c r="D63" s="48"/>
      <c r="F63" s="1"/>
      <c r="G63" s="1"/>
      <c r="H63" s="1"/>
      <c r="I63" s="1"/>
    </row>
    <row r="64" spans="1:10" x14ac:dyDescent="0.2">
      <c r="B64" s="102"/>
      <c r="C64" s="103"/>
      <c r="D64" s="104"/>
      <c r="F64" s="19"/>
      <c r="G64" s="19"/>
      <c r="I64" s="99"/>
      <c r="J64" s="19"/>
    </row>
    <row r="65" spans="2:10" x14ac:dyDescent="0.2">
      <c r="B65" s="102"/>
      <c r="C65" s="103"/>
      <c r="D65" s="104"/>
      <c r="I65" s="19"/>
    </row>
    <row r="66" spans="2:10" x14ac:dyDescent="0.2">
      <c r="B66" s="102"/>
      <c r="C66" s="103"/>
      <c r="D66" s="104"/>
      <c r="F66" s="19"/>
      <c r="H66" s="19"/>
      <c r="I66" s="19"/>
    </row>
    <row r="67" spans="2:10" x14ac:dyDescent="0.2">
      <c r="B67" s="102"/>
      <c r="C67" s="103"/>
      <c r="D67" s="104"/>
      <c r="F67" s="19"/>
      <c r="J67" s="19"/>
    </row>
    <row r="68" spans="2:10" x14ac:dyDescent="0.2">
      <c r="B68" s="102"/>
      <c r="C68" s="103"/>
      <c r="D68" s="104"/>
      <c r="G68" s="19"/>
    </row>
    <row r="69" spans="2:10" x14ac:dyDescent="0.2">
      <c r="B69" s="102"/>
      <c r="C69" s="103"/>
      <c r="D69" s="104"/>
      <c r="H69" s="19"/>
      <c r="I69" s="19"/>
    </row>
    <row r="70" spans="2:10" x14ac:dyDescent="0.2">
      <c r="B70" s="102"/>
      <c r="C70" s="103"/>
      <c r="D70" s="104"/>
      <c r="F70" s="19"/>
    </row>
    <row r="71" spans="2:10" x14ac:dyDescent="0.2">
      <c r="B71" s="102"/>
      <c r="C71" s="103"/>
      <c r="D71" s="104"/>
    </row>
    <row r="72" spans="2:10" x14ac:dyDescent="0.2">
      <c r="B72" s="102"/>
      <c r="C72" s="103"/>
      <c r="D72" s="104"/>
    </row>
    <row r="73" spans="2:10" x14ac:dyDescent="0.2">
      <c r="B73" s="102"/>
      <c r="C73" s="103"/>
      <c r="D73" s="104"/>
    </row>
    <row r="74" spans="2:10" x14ac:dyDescent="0.2">
      <c r="B74" s="102"/>
      <c r="C74" s="103"/>
      <c r="D74" s="104"/>
    </row>
    <row r="75" spans="2:10" x14ac:dyDescent="0.2">
      <c r="B75" s="102"/>
      <c r="C75" s="103"/>
      <c r="D75" s="104"/>
    </row>
    <row r="76" spans="2:10" x14ac:dyDescent="0.2">
      <c r="B76" s="102"/>
      <c r="C76" s="103"/>
      <c r="D76" s="104"/>
    </row>
    <row r="77" spans="2:10" x14ac:dyDescent="0.2">
      <c r="B77" s="102"/>
      <c r="C77" s="103"/>
      <c r="D77" s="104"/>
    </row>
    <row r="78" spans="2:10" x14ac:dyDescent="0.2">
      <c r="B78" s="102"/>
      <c r="C78" s="103"/>
      <c r="D78" s="104"/>
    </row>
  </sheetData>
  <mergeCells count="7">
    <mergeCell ref="C60:D60"/>
    <mergeCell ref="A1:J1"/>
    <mergeCell ref="A2:J2"/>
    <mergeCell ref="A3:J3"/>
    <mergeCell ref="A6:B6"/>
    <mergeCell ref="F6:G6"/>
    <mergeCell ref="C59:D59"/>
  </mergeCells>
  <printOptions horizontalCentered="1"/>
  <pageMargins left="0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65"/>
  <sheetViews>
    <sheetView showGridLines="0" view="pageBreakPreview" topLeftCell="A52" zoomScaleNormal="100" zoomScaleSheetLayoutView="100" workbookViewId="0">
      <selection activeCell="E61" sqref="E61"/>
    </sheetView>
  </sheetViews>
  <sheetFormatPr baseColWidth="10" defaultColWidth="21.85546875" defaultRowHeight="15.75" x14ac:dyDescent="0.25"/>
  <cols>
    <col min="1" max="1" width="3.140625" style="108" customWidth="1"/>
    <col min="2" max="2" width="3" style="148" customWidth="1"/>
    <col min="3" max="3" width="33.42578125" style="151" customWidth="1"/>
    <col min="4" max="4" width="28.7109375" style="152" customWidth="1"/>
    <col min="5" max="5" width="18.7109375" style="127" bestFit="1" customWidth="1"/>
    <col min="6" max="6" width="20.7109375" style="153" customWidth="1"/>
    <col min="7" max="7" width="20.7109375" style="108" customWidth="1"/>
    <col min="8" max="16384" width="21.85546875" style="108"/>
  </cols>
  <sheetData>
    <row r="1" spans="1:9" s="106" customFormat="1" ht="18.75" customHeight="1" x14ac:dyDescent="0.25">
      <c r="A1" s="158" t="s">
        <v>0</v>
      </c>
      <c r="B1" s="158"/>
      <c r="C1" s="158"/>
      <c r="D1" s="158"/>
      <c r="E1" s="158"/>
      <c r="F1" s="158"/>
      <c r="G1" s="158"/>
      <c r="H1" s="105"/>
      <c r="I1" s="105"/>
    </row>
    <row r="2" spans="1:9" s="106" customFormat="1" ht="16.5" customHeight="1" x14ac:dyDescent="0.25">
      <c r="A2" s="159" t="s">
        <v>74</v>
      </c>
      <c r="B2" s="159"/>
      <c r="C2" s="159"/>
      <c r="D2" s="159"/>
      <c r="E2" s="159"/>
      <c r="F2" s="159"/>
      <c r="G2" s="159"/>
      <c r="H2" s="107"/>
      <c r="I2" s="107"/>
    </row>
    <row r="3" spans="1:9" ht="19.5" customHeight="1" x14ac:dyDescent="0.2">
      <c r="A3" s="160" t="s">
        <v>75</v>
      </c>
      <c r="B3" s="160"/>
      <c r="C3" s="160"/>
      <c r="D3" s="160"/>
      <c r="E3" s="160"/>
      <c r="F3" s="160"/>
      <c r="G3" s="160"/>
    </row>
    <row r="4" spans="1:9" ht="15" x14ac:dyDescent="0.2">
      <c r="A4" s="161" t="s">
        <v>76</v>
      </c>
      <c r="B4" s="161"/>
      <c r="C4" s="161"/>
      <c r="D4" s="161"/>
      <c r="E4" s="161"/>
      <c r="F4" s="161"/>
      <c r="G4" s="161"/>
    </row>
    <row r="5" spans="1:9" ht="17.25" x14ac:dyDescent="0.3">
      <c r="A5" s="109"/>
      <c r="B5" s="110"/>
      <c r="C5" s="110"/>
      <c r="D5" s="110"/>
      <c r="E5" s="110"/>
      <c r="F5" s="110"/>
      <c r="G5" s="110"/>
    </row>
    <row r="6" spans="1:9" ht="17.25" x14ac:dyDescent="0.3">
      <c r="A6" s="109"/>
      <c r="B6" s="111"/>
      <c r="C6" s="112"/>
      <c r="D6" s="113"/>
      <c r="E6" s="114"/>
      <c r="F6" s="115"/>
      <c r="G6" s="109"/>
    </row>
    <row r="7" spans="1:9" ht="17.25" x14ac:dyDescent="0.3">
      <c r="A7" s="116" t="s">
        <v>77</v>
      </c>
      <c r="B7" s="117"/>
      <c r="C7" s="118"/>
      <c r="D7" s="119"/>
      <c r="E7" s="120"/>
      <c r="F7" s="121"/>
      <c r="G7" s="120">
        <f>SUM(F8:F24)</f>
        <v>68749819.419999987</v>
      </c>
    </row>
    <row r="8" spans="1:9" s="127" customFormat="1" x14ac:dyDescent="0.25">
      <c r="A8" s="114"/>
      <c r="B8" s="122" t="s">
        <v>78</v>
      </c>
      <c r="C8" s="123"/>
      <c r="D8" s="124"/>
      <c r="E8" s="125"/>
      <c r="F8" s="126">
        <f>SUM(E9:E10)</f>
        <v>44838007.670000002</v>
      </c>
      <c r="G8" s="125"/>
    </row>
    <row r="9" spans="1:9" ht="17.25" x14ac:dyDescent="0.3">
      <c r="A9" s="109"/>
      <c r="B9" s="117"/>
      <c r="C9" s="128" t="s">
        <v>79</v>
      </c>
      <c r="D9" s="113"/>
      <c r="E9" s="77">
        <v>2034176.57</v>
      </c>
      <c r="F9" s="129"/>
      <c r="G9" s="77"/>
    </row>
    <row r="10" spans="1:9" ht="17.25" x14ac:dyDescent="0.3">
      <c r="A10" s="109"/>
      <c r="B10" s="117"/>
      <c r="C10" s="128" t="s">
        <v>80</v>
      </c>
      <c r="D10" s="113"/>
      <c r="E10" s="130">
        <v>42803831.100000001</v>
      </c>
      <c r="F10" s="129"/>
      <c r="G10" s="77"/>
    </row>
    <row r="11" spans="1:9" ht="17.25" x14ac:dyDescent="0.3">
      <c r="A11" s="109"/>
      <c r="B11" s="117"/>
      <c r="C11" s="112"/>
      <c r="D11" s="113"/>
      <c r="E11" s="77"/>
      <c r="F11" s="129"/>
      <c r="G11" s="77"/>
    </row>
    <row r="12" spans="1:9" s="127" customFormat="1" x14ac:dyDescent="0.25">
      <c r="A12" s="114"/>
      <c r="B12" s="122" t="s">
        <v>81</v>
      </c>
      <c r="C12" s="123"/>
      <c r="D12" s="124"/>
      <c r="E12" s="125"/>
      <c r="F12" s="126">
        <f>SUM(E13:E14)</f>
        <v>192966.83000000007</v>
      </c>
      <c r="G12" s="125"/>
    </row>
    <row r="13" spans="1:9" s="127" customFormat="1" ht="17.25" x14ac:dyDescent="0.3">
      <c r="A13" s="114"/>
      <c r="B13" s="122"/>
      <c r="C13" s="128" t="s">
        <v>82</v>
      </c>
      <c r="D13" s="124"/>
      <c r="E13" s="77">
        <v>7160</v>
      </c>
      <c r="F13" s="126"/>
      <c r="G13" s="125"/>
    </row>
    <row r="14" spans="1:9" ht="17.25" x14ac:dyDescent="0.3">
      <c r="A14" s="109"/>
      <c r="B14" s="117"/>
      <c r="C14" s="128" t="s">
        <v>83</v>
      </c>
      <c r="D14" s="113"/>
      <c r="E14" s="130">
        <v>185806.83000000007</v>
      </c>
      <c r="F14" s="129"/>
      <c r="G14" s="77"/>
    </row>
    <row r="15" spans="1:9" ht="17.25" x14ac:dyDescent="0.3">
      <c r="A15" s="109"/>
      <c r="B15" s="117"/>
      <c r="C15" s="112"/>
      <c r="D15" s="113"/>
      <c r="E15" s="77"/>
      <c r="F15" s="129"/>
      <c r="G15" s="77"/>
    </row>
    <row r="16" spans="1:9" s="127" customFormat="1" ht="17.25" x14ac:dyDescent="0.3">
      <c r="A16" s="114"/>
      <c r="B16" s="122" t="s">
        <v>84</v>
      </c>
      <c r="C16" s="123"/>
      <c r="D16" s="124"/>
      <c r="E16" s="77"/>
      <c r="F16" s="125">
        <f>SUM(E17:E22)</f>
        <v>23683960.959999997</v>
      </c>
      <c r="G16" s="125"/>
    </row>
    <row r="17" spans="1:7" s="127" customFormat="1" ht="17.25" x14ac:dyDescent="0.3">
      <c r="A17" s="114"/>
      <c r="B17" s="122"/>
      <c r="C17" s="128" t="s">
        <v>85</v>
      </c>
      <c r="D17" s="124"/>
      <c r="E17" s="131">
        <v>22463631.149999999</v>
      </c>
      <c r="F17" s="125"/>
      <c r="G17" s="125"/>
    </row>
    <row r="18" spans="1:7" s="127" customFormat="1" ht="15" customHeight="1" x14ac:dyDescent="0.3">
      <c r="A18" s="114"/>
      <c r="B18" s="122"/>
      <c r="C18" s="128" t="s">
        <v>86</v>
      </c>
      <c r="D18" s="124"/>
      <c r="E18" s="131">
        <v>962923.07</v>
      </c>
      <c r="F18" s="125"/>
      <c r="G18" s="125"/>
    </row>
    <row r="19" spans="1:7" s="127" customFormat="1" ht="15.75" customHeight="1" x14ac:dyDescent="0.3">
      <c r="A19" s="114"/>
      <c r="B19" s="122"/>
      <c r="C19" s="128" t="s">
        <v>87</v>
      </c>
      <c r="D19" s="124"/>
      <c r="E19" s="131">
        <v>2886.22</v>
      </c>
      <c r="F19" s="125"/>
      <c r="G19" s="125"/>
    </row>
    <row r="20" spans="1:7" s="127" customFormat="1" ht="15" hidden="1" customHeight="1" x14ac:dyDescent="0.3">
      <c r="A20" s="114"/>
      <c r="B20" s="122"/>
      <c r="C20" s="128" t="s">
        <v>88</v>
      </c>
      <c r="D20" s="124"/>
      <c r="E20" s="131">
        <v>0</v>
      </c>
      <c r="F20" s="125"/>
      <c r="G20" s="125"/>
    </row>
    <row r="21" spans="1:7" s="127" customFormat="1" ht="17.25" hidden="1" x14ac:dyDescent="0.3">
      <c r="A21" s="114"/>
      <c r="B21" s="122"/>
      <c r="C21" s="128" t="s">
        <v>89</v>
      </c>
      <c r="D21" s="124"/>
      <c r="E21" s="131">
        <v>0</v>
      </c>
      <c r="F21" s="125"/>
      <c r="G21" s="125"/>
    </row>
    <row r="22" spans="1:7" s="127" customFormat="1" ht="17.25" x14ac:dyDescent="0.3">
      <c r="A22" s="114"/>
      <c r="B22" s="122"/>
      <c r="C22" s="128" t="s">
        <v>90</v>
      </c>
      <c r="D22" s="124"/>
      <c r="E22" s="130">
        <v>254520.52</v>
      </c>
      <c r="F22" s="125"/>
      <c r="G22" s="125"/>
    </row>
    <row r="23" spans="1:7" s="127" customFormat="1" x14ac:dyDescent="0.25">
      <c r="A23" s="114"/>
      <c r="B23" s="122"/>
      <c r="C23" s="123"/>
      <c r="D23" s="124"/>
      <c r="E23" s="125"/>
      <c r="F23" s="126"/>
      <c r="G23" s="125"/>
    </row>
    <row r="24" spans="1:7" s="127" customFormat="1" ht="17.25" x14ac:dyDescent="0.3">
      <c r="A24" s="114"/>
      <c r="B24" s="122" t="s">
        <v>91</v>
      </c>
      <c r="C24" s="123"/>
      <c r="D24" s="124"/>
      <c r="E24" s="77"/>
      <c r="F24" s="132">
        <v>34883.96</v>
      </c>
      <c r="G24" s="125"/>
    </row>
    <row r="25" spans="1:7" s="127" customFormat="1" ht="17.25" x14ac:dyDescent="0.3">
      <c r="A25" s="114"/>
      <c r="B25" s="122"/>
      <c r="C25" s="123"/>
      <c r="D25" s="124"/>
      <c r="E25" s="77"/>
      <c r="F25" s="133"/>
      <c r="G25" s="125"/>
    </row>
    <row r="26" spans="1:7" s="127" customFormat="1" x14ac:dyDescent="0.25">
      <c r="A26" s="114"/>
      <c r="B26" s="122"/>
      <c r="C26" s="123"/>
      <c r="D26" s="124"/>
      <c r="E26" s="125"/>
      <c r="F26" s="126"/>
      <c r="G26" s="125"/>
    </row>
    <row r="27" spans="1:7" s="127" customFormat="1" x14ac:dyDescent="0.25">
      <c r="A27" s="114"/>
      <c r="B27" s="122"/>
      <c r="C27" s="123"/>
      <c r="D27" s="124"/>
      <c r="E27" s="125"/>
      <c r="F27" s="126"/>
      <c r="G27" s="125"/>
    </row>
    <row r="28" spans="1:7" ht="17.25" x14ac:dyDescent="0.3">
      <c r="A28" s="116" t="s">
        <v>92</v>
      </c>
      <c r="B28" s="117"/>
      <c r="C28" s="118"/>
      <c r="D28" s="119"/>
      <c r="E28" s="120"/>
      <c r="F28" s="121"/>
      <c r="G28" s="134">
        <f>SUM(F29:F47)</f>
        <v>47373984.350000001</v>
      </c>
    </row>
    <row r="29" spans="1:7" s="127" customFormat="1" x14ac:dyDescent="0.25">
      <c r="A29" s="114"/>
      <c r="B29" s="122" t="s">
        <v>78</v>
      </c>
      <c r="C29" s="123"/>
      <c r="D29" s="124"/>
      <c r="E29" s="125"/>
      <c r="F29" s="126">
        <f>SUM(E30:E34)</f>
        <v>7821968.2800000003</v>
      </c>
      <c r="G29" s="125"/>
    </row>
    <row r="30" spans="1:7" ht="17.25" x14ac:dyDescent="0.3">
      <c r="A30" s="109"/>
      <c r="B30" s="117"/>
      <c r="C30" s="128" t="s">
        <v>93</v>
      </c>
      <c r="D30" s="113"/>
      <c r="E30" s="77">
        <v>803298.87</v>
      </c>
      <c r="F30" s="129"/>
      <c r="G30" s="77"/>
    </row>
    <row r="31" spans="1:7" ht="17.25" x14ac:dyDescent="0.3">
      <c r="A31" s="109"/>
      <c r="B31" s="117"/>
      <c r="C31" s="128" t="s">
        <v>94</v>
      </c>
      <c r="D31" s="113"/>
      <c r="E31" s="77">
        <v>4852832.54</v>
      </c>
      <c r="F31" s="129"/>
      <c r="G31" s="77"/>
    </row>
    <row r="32" spans="1:7" ht="17.25" x14ac:dyDescent="0.3">
      <c r="A32" s="109"/>
      <c r="B32" s="117"/>
      <c r="C32" s="128" t="s">
        <v>95</v>
      </c>
      <c r="D32" s="113"/>
      <c r="E32" s="77">
        <v>519055.3</v>
      </c>
      <c r="F32" s="129"/>
      <c r="G32" s="77"/>
    </row>
    <row r="33" spans="1:9" ht="16.5" customHeight="1" x14ac:dyDescent="0.3">
      <c r="A33" s="109"/>
      <c r="B33" s="117"/>
      <c r="C33" s="128" t="s">
        <v>96</v>
      </c>
      <c r="D33" s="113"/>
      <c r="E33" s="77">
        <v>281.37</v>
      </c>
      <c r="F33" s="129"/>
      <c r="G33" s="77"/>
    </row>
    <row r="34" spans="1:9" ht="17.25" x14ac:dyDescent="0.3">
      <c r="A34" s="109"/>
      <c r="B34" s="117"/>
      <c r="C34" s="128" t="s">
        <v>97</v>
      </c>
      <c r="D34" s="113"/>
      <c r="E34" s="130">
        <v>1646500.2</v>
      </c>
      <c r="F34" s="129"/>
      <c r="G34" s="77"/>
    </row>
    <row r="35" spans="1:9" ht="17.25" x14ac:dyDescent="0.3">
      <c r="A35" s="109"/>
      <c r="B35" s="117"/>
      <c r="C35" s="112"/>
      <c r="D35" s="113"/>
      <c r="E35" s="131"/>
      <c r="F35" s="129"/>
      <c r="G35" s="77"/>
    </row>
    <row r="36" spans="1:9" s="127" customFormat="1" x14ac:dyDescent="0.25">
      <c r="A36" s="114"/>
      <c r="B36" s="122" t="s">
        <v>98</v>
      </c>
      <c r="C36" s="123"/>
      <c r="D36" s="124"/>
      <c r="E36" s="125"/>
      <c r="F36" s="125">
        <f>+D55</f>
        <v>15626817.950000001</v>
      </c>
      <c r="G36" s="125"/>
    </row>
    <row r="37" spans="1:9" s="127" customFormat="1" x14ac:dyDescent="0.25">
      <c r="A37" s="114"/>
      <c r="B37" s="122"/>
      <c r="C37" s="123"/>
      <c r="D37" s="124"/>
      <c r="E37" s="125"/>
      <c r="F37" s="125"/>
      <c r="G37" s="125"/>
    </row>
    <row r="38" spans="1:9" s="127" customFormat="1" x14ac:dyDescent="0.25">
      <c r="A38" s="114"/>
      <c r="B38" s="135" t="s">
        <v>99</v>
      </c>
      <c r="C38" s="123"/>
      <c r="D38" s="124"/>
      <c r="E38" s="125"/>
      <c r="F38" s="126">
        <f>SUM(E39:E43)</f>
        <v>14878457.669999998</v>
      </c>
      <c r="G38" s="125"/>
    </row>
    <row r="39" spans="1:9" ht="17.25" x14ac:dyDescent="0.3">
      <c r="A39" s="109"/>
      <c r="B39" s="136"/>
      <c r="C39" s="128" t="s">
        <v>100</v>
      </c>
      <c r="D39" s="113"/>
      <c r="E39" s="77">
        <v>7738963.4199999999</v>
      </c>
      <c r="F39" s="129"/>
      <c r="G39" s="77"/>
    </row>
    <row r="40" spans="1:9" ht="17.25" x14ac:dyDescent="0.3">
      <c r="A40" s="109"/>
      <c r="B40" s="136"/>
      <c r="C40" s="128" t="s">
        <v>101</v>
      </c>
      <c r="D40" s="113"/>
      <c r="E40" s="77">
        <v>46649.09</v>
      </c>
      <c r="F40" s="129"/>
      <c r="G40" s="77"/>
    </row>
    <row r="41" spans="1:9" ht="18.75" customHeight="1" x14ac:dyDescent="0.3">
      <c r="A41" s="109"/>
      <c r="B41" s="136"/>
      <c r="C41" s="128" t="s">
        <v>102</v>
      </c>
      <c r="D41" s="113"/>
      <c r="E41" s="77">
        <v>6514.5800000000163</v>
      </c>
      <c r="F41" s="129"/>
      <c r="G41" s="77"/>
    </row>
    <row r="42" spans="1:9" ht="17.25" x14ac:dyDescent="0.3">
      <c r="A42" s="109"/>
      <c r="B42" s="136"/>
      <c r="C42" s="128" t="s">
        <v>103</v>
      </c>
      <c r="D42" s="113"/>
      <c r="E42" s="77">
        <v>2101042.13</v>
      </c>
      <c r="F42" s="129"/>
      <c r="G42" s="77"/>
    </row>
    <row r="43" spans="1:9" ht="17.25" x14ac:dyDescent="0.3">
      <c r="A43" s="109"/>
      <c r="B43" s="136"/>
      <c r="C43" s="128" t="s">
        <v>104</v>
      </c>
      <c r="D43" s="113"/>
      <c r="E43" s="130">
        <v>4985288.4499999993</v>
      </c>
      <c r="F43" s="129"/>
      <c r="G43" s="77"/>
    </row>
    <row r="44" spans="1:9" ht="17.25" x14ac:dyDescent="0.3">
      <c r="A44" s="109"/>
      <c r="B44" s="136"/>
      <c r="C44" s="112"/>
      <c r="D44" s="113"/>
      <c r="E44" s="131"/>
      <c r="F44" s="129"/>
      <c r="G44" s="77"/>
    </row>
    <row r="45" spans="1:9" s="127" customFormat="1" x14ac:dyDescent="0.25">
      <c r="A45" s="114"/>
      <c r="B45" s="135" t="s">
        <v>105</v>
      </c>
      <c r="C45" s="123"/>
      <c r="D45" s="124"/>
      <c r="E45" s="125"/>
      <c r="F45" s="125">
        <v>9040887.6099999994</v>
      </c>
      <c r="G45" s="125"/>
    </row>
    <row r="46" spans="1:9" s="127" customFormat="1" ht="17.25" x14ac:dyDescent="0.3">
      <c r="A46" s="114"/>
      <c r="B46" s="135"/>
      <c r="C46" s="123"/>
      <c r="D46" s="124"/>
      <c r="E46" s="125"/>
      <c r="F46" s="77"/>
      <c r="G46" s="125"/>
    </row>
    <row r="47" spans="1:9" s="127" customFormat="1" x14ac:dyDescent="0.25">
      <c r="A47" s="114"/>
      <c r="B47" s="135" t="s">
        <v>106</v>
      </c>
      <c r="C47" s="123"/>
      <c r="D47" s="124"/>
      <c r="E47" s="125"/>
      <c r="F47" s="132">
        <v>5852.84</v>
      </c>
      <c r="G47" s="125"/>
      <c r="I47" s="137"/>
    </row>
    <row r="48" spans="1:9" s="127" customFormat="1" x14ac:dyDescent="0.25">
      <c r="A48" s="114"/>
      <c r="B48" s="135"/>
      <c r="C48" s="123"/>
      <c r="D48" s="124"/>
      <c r="E48" s="125"/>
      <c r="F48" s="126"/>
      <c r="G48" s="125"/>
    </row>
    <row r="49" spans="1:9" ht="18" thickBot="1" x14ac:dyDescent="0.35">
      <c r="A49" s="138" t="s">
        <v>107</v>
      </c>
      <c r="B49" s="117"/>
      <c r="C49" s="118"/>
      <c r="D49" s="119"/>
      <c r="E49" s="120"/>
      <c r="F49" s="121"/>
      <c r="G49" s="139">
        <f>G7-G28</f>
        <v>21375835.069999985</v>
      </c>
      <c r="H49" s="140"/>
      <c r="I49" s="141"/>
    </row>
    <row r="50" spans="1:9" ht="18" thickTop="1" x14ac:dyDescent="0.3">
      <c r="A50" s="109"/>
      <c r="B50" s="117"/>
      <c r="C50" s="112"/>
      <c r="D50" s="113"/>
      <c r="E50" s="114"/>
      <c r="F50" s="115"/>
      <c r="G50" s="140"/>
    </row>
    <row r="51" spans="1:9" ht="17.25" x14ac:dyDescent="0.3">
      <c r="A51" s="109"/>
      <c r="B51" s="117"/>
      <c r="C51" s="112"/>
      <c r="D51" s="113"/>
      <c r="E51" s="114"/>
      <c r="F51" s="115"/>
      <c r="G51" s="140"/>
    </row>
    <row r="52" spans="1:9" ht="17.25" x14ac:dyDescent="0.3">
      <c r="A52" s="109"/>
      <c r="B52" s="117"/>
      <c r="C52" s="142" t="s">
        <v>108</v>
      </c>
      <c r="D52" s="143">
        <v>11165577.780000001</v>
      </c>
      <c r="E52" s="143"/>
      <c r="F52" s="115"/>
      <c r="G52" s="144"/>
    </row>
    <row r="53" spans="1:9" ht="17.25" x14ac:dyDescent="0.3">
      <c r="A53" s="109"/>
      <c r="B53" s="117"/>
      <c r="C53" s="142" t="s">
        <v>109</v>
      </c>
      <c r="D53" s="143">
        <v>5100000</v>
      </c>
      <c r="E53" s="114"/>
      <c r="F53" s="115"/>
      <c r="G53" s="145"/>
    </row>
    <row r="54" spans="1:9" ht="17.25" x14ac:dyDescent="0.3">
      <c r="A54" s="109"/>
      <c r="B54" s="117"/>
      <c r="C54" s="142" t="s">
        <v>110</v>
      </c>
      <c r="D54" s="146">
        <v>-638759.82999999996</v>
      </c>
      <c r="E54" s="114"/>
      <c r="F54" s="115"/>
      <c r="G54" s="145"/>
    </row>
    <row r="55" spans="1:9" ht="17.25" x14ac:dyDescent="0.3">
      <c r="A55" s="109"/>
      <c r="B55" s="117"/>
      <c r="C55" s="112"/>
      <c r="D55" s="147">
        <f>SUM(D52:D54)</f>
        <v>15626817.950000001</v>
      </c>
      <c r="E55" s="114"/>
      <c r="F55" s="115"/>
      <c r="G55" s="109"/>
    </row>
    <row r="64" spans="1:9" ht="15" x14ac:dyDescent="0.2">
      <c r="C64" s="157" t="s">
        <v>70</v>
      </c>
      <c r="D64" s="157"/>
      <c r="E64" s="149"/>
      <c r="F64" s="150" t="s">
        <v>71</v>
      </c>
    </row>
    <row r="65" spans="3:6" ht="15" x14ac:dyDescent="0.2">
      <c r="C65" s="157" t="s">
        <v>72</v>
      </c>
      <c r="D65" s="157"/>
      <c r="E65" s="149"/>
      <c r="F65" s="150" t="s">
        <v>73</v>
      </c>
    </row>
  </sheetData>
  <mergeCells count="6">
    <mergeCell ref="C65:D65"/>
    <mergeCell ref="A1:G1"/>
    <mergeCell ref="A2:G2"/>
    <mergeCell ref="A3:G3"/>
    <mergeCell ref="A4:G4"/>
    <mergeCell ref="C64:D64"/>
  </mergeCells>
  <printOptions horizontalCentered="1"/>
  <pageMargins left="0.19685039370078741" right="0" top="0.39370078740157483" bottom="0" header="0" footer="0"/>
  <pageSetup scale="65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Institucional</vt:lpstr>
      <vt:lpstr>Estados de Resultados Inst.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cp:lastPrinted>2019-08-27T16:38:29Z</cp:lastPrinted>
  <dcterms:created xsi:type="dcterms:W3CDTF">2019-08-19T15:29:34Z</dcterms:created>
  <dcterms:modified xsi:type="dcterms:W3CDTF">2019-08-27T16:38:38Z</dcterms:modified>
</cp:coreProperties>
</file>