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IFSES\7 JULIO\CARGAR BVS\"/>
    </mc:Choice>
  </mc:AlternateContent>
  <bookViews>
    <workbookView xWindow="0" yWindow="0" windowWidth="20490" windowHeight="7620" activeTab="1"/>
  </bookViews>
  <sheets>
    <sheet name="Balance" sheetId="1" r:id="rId1"/>
    <sheet name="Est.Res." sheetId="2" r:id="rId2"/>
  </sheets>
  <externalReferences>
    <externalReference r:id="rId3"/>
    <externalReference r:id="rId4"/>
    <externalReference r:id="rId5"/>
  </externalReferences>
  <definedNames>
    <definedName name="Abrm">#REF!</definedName>
    <definedName name="Agisto_men">[2]Ago_Acum!$A$1:$G$44</definedName>
    <definedName name="cmpSpoolPath">"C:\Program Files\Symtrax\Compleo\Temp\00000000.txt"</definedName>
    <definedName name="Oct_Acumulado">[3]Acumulado!$A$1:$G$44</definedName>
    <definedName name="_xlnm.Print_Area" localSheetId="0">Balance!$A$1:$M$70</definedName>
    <definedName name="_xlnm.Print_Area" localSheetId="1">Est.Res.!$A$1:$L$60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R51" i="2" s="1"/>
  <c r="P49" i="2"/>
  <c r="R49" i="2" s="1"/>
  <c r="P48" i="2"/>
  <c r="R48" i="2" s="1"/>
  <c r="P46" i="2"/>
  <c r="R46" i="2" s="1"/>
  <c r="R45" i="2"/>
  <c r="P42" i="2"/>
  <c r="R42" i="2" s="1"/>
  <c r="P41" i="2"/>
  <c r="R41" i="2" s="1"/>
  <c r="K43" i="2"/>
  <c r="P34" i="2"/>
  <c r="R34" i="2" s="1"/>
  <c r="P31" i="2"/>
  <c r="R31" i="2" s="1"/>
  <c r="P30" i="2"/>
  <c r="R30" i="2" s="1"/>
  <c r="P29" i="2"/>
  <c r="R29" i="2" s="1"/>
  <c r="P28" i="2"/>
  <c r="R28" i="2" s="1"/>
  <c r="P27" i="2"/>
  <c r="R27" i="2" s="1"/>
  <c r="P26" i="2"/>
  <c r="R26" i="2" s="1"/>
  <c r="P25" i="2"/>
  <c r="R25" i="2" s="1"/>
  <c r="P24" i="2"/>
  <c r="R24" i="2" s="1"/>
  <c r="P20" i="2"/>
  <c r="R20" i="2" s="1"/>
  <c r="P19" i="2"/>
  <c r="R19" i="2" s="1"/>
  <c r="P18" i="2"/>
  <c r="R18" i="2" s="1"/>
  <c r="P17" i="2"/>
  <c r="R17" i="2" s="1"/>
  <c r="P16" i="2"/>
  <c r="R16" i="2" s="1"/>
  <c r="P15" i="2"/>
  <c r="R15" i="2" s="1"/>
  <c r="P14" i="2"/>
  <c r="R14" i="2" s="1"/>
  <c r="P13" i="2"/>
  <c r="R13" i="2" s="1"/>
  <c r="P12" i="2"/>
  <c r="R12" i="2" s="1"/>
  <c r="P11" i="2"/>
  <c r="R11" i="2" s="1"/>
  <c r="K21" i="2"/>
  <c r="P58" i="1"/>
  <c r="P57" i="1"/>
  <c r="L59" i="1"/>
  <c r="P59" i="1" s="1"/>
  <c r="P54" i="1"/>
  <c r="P49" i="1"/>
  <c r="P48" i="1"/>
  <c r="L50" i="1"/>
  <c r="P44" i="1"/>
  <c r="P43" i="1"/>
  <c r="P42" i="1"/>
  <c r="L45" i="1"/>
  <c r="P39" i="1"/>
  <c r="P38" i="1"/>
  <c r="P37" i="1"/>
  <c r="P36" i="1"/>
  <c r="P35" i="1"/>
  <c r="L40" i="1"/>
  <c r="P26" i="1"/>
  <c r="P22" i="1"/>
  <c r="P21" i="1"/>
  <c r="P20" i="1"/>
  <c r="L23" i="1"/>
  <c r="P16" i="1"/>
  <c r="P15" i="1"/>
  <c r="P14" i="1"/>
  <c r="P13" i="1"/>
  <c r="P12" i="1"/>
  <c r="L17" i="1"/>
  <c r="L30" i="1" s="1"/>
  <c r="L52" i="1" l="1"/>
  <c r="P11" i="1"/>
  <c r="P34" i="1"/>
  <c r="P47" i="1"/>
  <c r="K32" i="2"/>
  <c r="K35" i="2" s="1"/>
  <c r="K37" i="2" s="1"/>
  <c r="P40" i="2"/>
  <c r="R40" i="2" s="1"/>
  <c r="K44" i="2" l="1"/>
  <c r="P37" i="2"/>
  <c r="R37" i="2" s="1"/>
  <c r="P52" i="1"/>
  <c r="L60" i="1"/>
  <c r="K47" i="2" l="1"/>
  <c r="K50" i="2" s="1"/>
  <c r="P44" i="2"/>
  <c r="R44" i="2" s="1"/>
  <c r="K52" i="2" l="1"/>
  <c r="P50" i="2"/>
  <c r="R50" i="2" s="1"/>
</calcChain>
</file>

<file path=xl/sharedStrings.xml><?xml version="1.0" encoding="utf-8"?>
<sst xmlns="http://schemas.openxmlformats.org/spreadsheetml/2006/main" count="102" uniqueCount="89">
  <si>
    <t>Inversiones Financieras Scotiabank El Salvador, S.A. y Subsidiarias</t>
  </si>
  <si>
    <t>(Sociedad Controladora de Finalidad Exclusiva)</t>
  </si>
  <si>
    <t>(San Salvador, República de El Salvador)</t>
  </si>
  <si>
    <t>Balance General Consolidado  
al 31 de julio de 2019</t>
  </si>
  <si>
    <t>(Cifras en Miles de Dólares de los Estados Unidos de América)</t>
  </si>
  <si>
    <t>Activo</t>
  </si>
  <si>
    <t>mayo</t>
  </si>
  <si>
    <t>variacion</t>
  </si>
  <si>
    <t>variacion Mayo-Abril</t>
  </si>
  <si>
    <t>Activos de intermediación</t>
  </si>
  <si>
    <t>Caja y bancos</t>
  </si>
  <si>
    <t>Reportos y otras operaciones bursátiles</t>
  </si>
  <si>
    <t>Inversiones financieras netas</t>
  </si>
  <si>
    <t>Cartera de préstamos neta</t>
  </si>
  <si>
    <t>Primas por cobrar, netas</t>
  </si>
  <si>
    <t xml:space="preserve">Deudores por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</si>
  <si>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</si>
  <si>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</si>
  <si>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</si>
  <si>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</si>
  <si>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</si>
  <si>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</si>
  <si>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  depreciación acumulada </t>
  </si>
  <si>
    <t>Crédito mercantil</t>
  </si>
  <si>
    <t>Total de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</si>
  <si>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</si>
  <si>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</si>
  <si>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</si>
  <si>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</si>
  <si>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</si>
  <si>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</si>
  <si>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</si>
  <si>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</si>
  <si>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</si>
  <si>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</si>
  <si>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</si>
  <si>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</si>
  <si>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</si>
  <si>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</si>
  <si>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</si>
  <si>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</si>
  <si>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</si>
  <si>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</si>
  <si>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</si>
  <si>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</si>
  <si>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</si>
  <si>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de patrimonio</t>
  </si>
  <si>
    <t xml:space="preserve">Total de pasivos y patrimonio </t>
  </si>
  <si>
    <t>Firmados por:</t>
  </si>
  <si>
    <t xml:space="preserve">                                       Gladys Estela Figueroa                                                                    Claudia Verónica Orantes      </t>
  </si>
  <si>
    <t xml:space="preserve">                                         Director de Finanzas                                                               Gerente Sr. de Control Financiero                                       </t>
  </si>
  <si>
    <t>Estado Consolidado de Resultados</t>
  </si>
  <si>
    <t>Por el período del 01 de enero al 31 de julio de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</si>
  <si>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</si>
  <si>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</si>
  <si>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</si>
  <si>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</si>
  <si>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</si>
  <si>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</si>
  <si>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</si>
  <si>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</si>
  <si>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</si>
  <si>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</si>
  <si>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</si>
  <si>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</si>
  <si>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 xml:space="preserve"> </t>
  </si>
  <si>
    <t xml:space="preserve">   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</si>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</sst>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#,##0.0"/>
    <numFmt numFmtId="167" formatCode="#,##0.0;[Red]#,##0.0"/>
    <numFmt numFmtId="168" formatCode="#,##0.0_);\(#,##0.0\)"/>
  </numFmts>
  <fonts count="13">
    <font>
      <sz val="10"/>
      <name val="Arial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8"/>
      <name val="Helv"/>
    </font>
    <font>
      <sz val="8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3" applyFont="1" applyFill="1" applyAlignment="1">
      <alignment horizontal="centerContinuous"/>
    </xf>
    <xf numFmtId="0" fontId="3" fillId="0" borderId="0" xfId="3" applyFont="1" applyFill="1"/>
    <xf numFmtId="0" fontId="2" fillId="0" borderId="0" xfId="3" applyFont="1" applyFill="1"/>
    <xf numFmtId="0" fontId="3" fillId="0" borderId="0" xfId="3" applyFont="1" applyFill="1" applyBorder="1"/>
    <xf numFmtId="164" fontId="3" fillId="0" borderId="0" xfId="3" applyNumberFormat="1" applyFont="1" applyFill="1" applyBorder="1"/>
    <xf numFmtId="0" fontId="2" fillId="0" borderId="0" xfId="3" applyFont="1" applyFill="1" applyAlignment="1">
      <alignment horizontal="centerContinuous" wrapText="1"/>
    </xf>
    <xf numFmtId="0" fontId="3" fillId="0" borderId="0" xfId="3" applyFont="1" applyFill="1" applyAlignment="1">
      <alignment horizontal="centerContinuous"/>
    </xf>
    <xf numFmtId="0" fontId="3" fillId="0" borderId="0" xfId="3" applyFont="1" applyFill="1" applyAlignment="1">
      <alignment horizontal="center"/>
    </xf>
    <xf numFmtId="164" fontId="3" fillId="0" borderId="0" xfId="3" applyNumberFormat="1" applyFont="1" applyFill="1"/>
    <xf numFmtId="0" fontId="3" fillId="0" borderId="1" xfId="3" applyFont="1" applyFill="1" applyBorder="1"/>
    <xf numFmtId="0" fontId="3" fillId="0" borderId="1" xfId="3" applyFont="1" applyFill="1" applyBorder="1" applyAlignment="1">
      <alignment horizontal="center"/>
    </xf>
    <xf numFmtId="164" fontId="3" fillId="0" borderId="1" xfId="3" applyNumberFormat="1" applyFont="1" applyFill="1" applyBorder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43" fontId="3" fillId="0" borderId="0" xfId="1" applyFont="1" applyFill="1"/>
    <xf numFmtId="165" fontId="3" fillId="0" borderId="0" xfId="1" applyNumberFormat="1" applyFont="1" applyAlignment="1">
      <alignment horizontal="right" vertical="top" wrapText="1"/>
    </xf>
    <xf numFmtId="43" fontId="3" fillId="0" borderId="0" xfId="3" applyNumberFormat="1" applyFont="1" applyFill="1"/>
    <xf numFmtId="0" fontId="3" fillId="0" borderId="0" xfId="3" applyFont="1" applyFill="1" applyAlignment="1">
      <alignment horizontal="left"/>
    </xf>
    <xf numFmtId="166" fontId="3" fillId="0" borderId="2" xfId="0" applyNumberFormat="1" applyFont="1" applyBorder="1" applyAlignment="1">
      <alignment horizontal="right" vertical="top" wrapText="1"/>
    </xf>
    <xf numFmtId="166" fontId="3" fillId="0" borderId="0" xfId="3" applyNumberFormat="1" applyFont="1" applyFill="1"/>
    <xf numFmtId="166" fontId="3" fillId="0" borderId="0" xfId="0" applyNumberFormat="1" applyFont="1" applyAlignment="1">
      <alignment horizontal="right" vertical="top" wrapText="1"/>
    </xf>
    <xf numFmtId="166" fontId="3" fillId="0" borderId="3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66" fontId="3" fillId="0" borderId="0" xfId="0" applyNumberFormat="1" applyFont="1" applyBorder="1" applyAlignment="1">
      <alignment horizontal="right" vertical="top" wrapText="1"/>
    </xf>
    <xf numFmtId="166" fontId="3" fillId="0" borderId="4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165" fontId="3" fillId="0" borderId="0" xfId="1" applyNumberFormat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166" fontId="3" fillId="0" borderId="0" xfId="0" applyNumberFormat="1" applyFont="1" applyFill="1" applyAlignment="1">
      <alignment horizontal="right" vertical="top" wrapText="1"/>
    </xf>
    <xf numFmtId="166" fontId="3" fillId="0" borderId="5" xfId="0" applyNumberFormat="1" applyFont="1" applyBorder="1" applyAlignment="1">
      <alignment horizontal="right" vertical="top" wrapText="1"/>
    </xf>
    <xf numFmtId="166" fontId="3" fillId="0" borderId="0" xfId="3" applyNumberFormat="1" applyFont="1" applyFill="1" applyBorder="1"/>
    <xf numFmtId="166" fontId="3" fillId="0" borderId="6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center"/>
    </xf>
    <xf numFmtId="0" fontId="8" fillId="0" borderId="0" xfId="3" applyFont="1" applyFill="1"/>
    <xf numFmtId="166" fontId="7" fillId="0" borderId="0" xfId="0" applyNumberFormat="1" applyFont="1" applyAlignment="1">
      <alignment horizontal="justify" vertical="top" wrapText="1"/>
    </xf>
    <xf numFmtId="165" fontId="3" fillId="0" borderId="0" xfId="1" applyNumberFormat="1" applyFont="1" applyFill="1"/>
    <xf numFmtId="0" fontId="9" fillId="0" borderId="0" xfId="0" applyFont="1"/>
    <xf numFmtId="0" fontId="10" fillId="0" borderId="0" xfId="3" applyFont="1" applyFill="1"/>
    <xf numFmtId="0" fontId="10" fillId="0" borderId="0" xfId="3" applyFont="1" applyFill="1" applyAlignment="1">
      <alignment horizontal="center"/>
    </xf>
    <xf numFmtId="0" fontId="11" fillId="0" borderId="0" xfId="0" applyFont="1"/>
    <xf numFmtId="37" fontId="10" fillId="0" borderId="0" xfId="3" applyNumberFormat="1" applyFont="1" applyFill="1"/>
    <xf numFmtId="0" fontId="9" fillId="0" borderId="0" xfId="3" applyFont="1" applyFill="1"/>
    <xf numFmtId="0" fontId="9" fillId="0" borderId="0" xfId="3" applyFont="1" applyFill="1" applyAlignment="1">
      <alignment horizontal="center"/>
    </xf>
    <xf numFmtId="0" fontId="3" fillId="0" borderId="0" xfId="3" applyFont="1" applyFill="1" applyAlignment="1"/>
    <xf numFmtId="164" fontId="3" fillId="0" borderId="0" xfId="3" applyNumberFormat="1" applyFont="1" applyFill="1" applyAlignment="1">
      <alignment horizontal="centerContinuous"/>
    </xf>
    <xf numFmtId="3" fontId="3" fillId="0" borderId="0" xfId="3" applyNumberFormat="1" applyFont="1" applyFill="1" applyAlignment="1">
      <alignment horizontal="right"/>
    </xf>
    <xf numFmtId="3" fontId="3" fillId="0" borderId="0" xfId="3" applyNumberFormat="1" applyFont="1" applyFill="1"/>
    <xf numFmtId="0" fontId="3" fillId="0" borderId="1" xfId="3" applyFont="1" applyFill="1" applyBorder="1" applyAlignment="1">
      <alignment horizontal="left"/>
    </xf>
    <xf numFmtId="3" fontId="3" fillId="0" borderId="1" xfId="3" applyNumberFormat="1" applyFont="1" applyFill="1" applyBorder="1" applyAlignment="1">
      <alignment horizontal="right"/>
    </xf>
    <xf numFmtId="3" fontId="3" fillId="0" borderId="1" xfId="3" applyNumberFormat="1" applyFont="1" applyFill="1" applyBorder="1"/>
    <xf numFmtId="3" fontId="3" fillId="0" borderId="0" xfId="3" applyNumberFormat="1" applyFont="1" applyFill="1" applyBorder="1"/>
    <xf numFmtId="0" fontId="4" fillId="0" borderId="0" xfId="3" applyNumberFormat="1" applyFont="1" applyFill="1" applyAlignment="1">
      <alignment horizontal="center"/>
    </xf>
    <xf numFmtId="0" fontId="2" fillId="0" borderId="0" xfId="3" applyFont="1" applyFill="1" applyBorder="1"/>
    <xf numFmtId="0" fontId="3" fillId="0" borderId="0" xfId="3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right"/>
    </xf>
    <xf numFmtId="167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7" fontId="3" fillId="0" borderId="0" xfId="3" applyNumberFormat="1" applyFont="1" applyFill="1"/>
    <xf numFmtId="37" fontId="3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top"/>
    </xf>
    <xf numFmtId="167" fontId="3" fillId="0" borderId="3" xfId="0" applyNumberFormat="1" applyFont="1" applyBorder="1" applyAlignment="1">
      <alignment horizontal="right"/>
    </xf>
    <xf numFmtId="37" fontId="2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left"/>
    </xf>
    <xf numFmtId="37" fontId="3" fillId="0" borderId="0" xfId="3" quotePrefix="1" applyNumberFormat="1" applyFont="1" applyFill="1" applyBorder="1" applyAlignment="1">
      <alignment horizontal="left"/>
    </xf>
    <xf numFmtId="167" fontId="3" fillId="0" borderId="3" xfId="0" applyNumberFormat="1" applyFont="1" applyFill="1" applyBorder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12" fillId="0" borderId="0" xfId="0" applyNumberFormat="1" applyFont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 vertical="top" wrapText="1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8" fontId="3" fillId="0" borderId="3" xfId="0" applyNumberFormat="1" applyFont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9" fontId="3" fillId="0" borderId="0" xfId="2" applyNumberFormat="1" applyFont="1" applyFill="1" applyBorder="1" applyAlignment="1">
      <alignment horizontal="right"/>
    </xf>
    <xf numFmtId="4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165" fontId="3" fillId="0" borderId="0" xfId="3" applyNumberFormat="1" applyFont="1" applyFill="1"/>
  </cellXfs>
  <cellStyles count="4">
    <cellStyle name="Comma" xfId="1" builtinId="3"/>
    <cellStyle name="Normal" xfId="0" builtinId="0"/>
    <cellStyle name="Normal_Bal, Utl, Fluj y anex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7</xdr:col>
      <xdr:colOff>739854</xdr:colOff>
      <xdr:row>69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0420350"/>
          <a:ext cx="158757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1063625</xdr:colOff>
      <xdr:row>69</xdr:row>
      <xdr:rowOff>0</xdr:rowOff>
    </xdr:from>
    <xdr:to>
      <xdr:col>9</xdr:col>
      <xdr:colOff>212931</xdr:colOff>
      <xdr:row>69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11350" y="10420350"/>
          <a:ext cx="308313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10</xdr:col>
      <xdr:colOff>3175</xdr:colOff>
      <xdr:row>69</xdr:row>
      <xdr:rowOff>0</xdr:rowOff>
    </xdr:from>
    <xdr:to>
      <xdr:col>13</xdr:col>
      <xdr:colOff>0</xdr:colOff>
      <xdr:row>69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080000" y="10420350"/>
          <a:ext cx="1673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7</xdr:col>
      <xdr:colOff>15901</xdr:colOff>
      <xdr:row>54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096375"/>
          <a:ext cx="179707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19050</xdr:colOff>
      <xdr:row>54</xdr:row>
      <xdr:rowOff>0</xdr:rowOff>
    </xdr:from>
    <xdr:to>
      <xdr:col>9</xdr:col>
      <xdr:colOff>20479</xdr:colOff>
      <xdr:row>54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0225" y="9096375"/>
          <a:ext cx="32304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8</xdr:col>
      <xdr:colOff>254000</xdr:colOff>
      <xdr:row>54</xdr:row>
      <xdr:rowOff>0</xdr:rowOff>
    </xdr:from>
    <xdr:to>
      <xdr:col>13</xdr:col>
      <xdr:colOff>76</xdr:colOff>
      <xdr:row>54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11725" y="9096375"/>
          <a:ext cx="1689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BOLSA%20DE%20VALORES/2019/IFSES/7%20JULIO/IFSES%20HOJA%20DE%20TRABAJO%20JULIO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%20CCS%20ago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G"/>
      <sheetName val="ER"/>
      <sheetName val="Elim_BG"/>
      <sheetName val="Elim_ER"/>
      <sheetName val="Balance SES"/>
      <sheetName val="Est.Res. SES"/>
      <sheetName val="Scoecata JULIO19"/>
      <sheetName val="EF SSG JULIO19"/>
      <sheetName val="catalogo IFSES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6"/>
  <sheetViews>
    <sheetView showGridLines="0" topLeftCell="A48" zoomScale="130" zoomScaleNormal="130" workbookViewId="0">
      <selection activeCell="H80" sqref="H80"/>
    </sheetView>
  </sheetViews>
  <sheetFormatPr defaultColWidth="10.7109375" defaultRowHeight="12.75" customHeight="1"/>
  <cols>
    <col min="1" max="1" width="2.85546875" style="2" customWidth="1"/>
    <col min="2" max="2" width="1.570312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8" width="57.85546875" style="2" customWidth="1"/>
    <col min="9" max="9" width="1.140625" style="2" customWidth="1"/>
    <col min="10" max="10" width="4.42578125" style="8" customWidth="1"/>
    <col min="11" max="11" width="6.28515625" style="8" customWidth="1"/>
    <col min="12" max="12" width="14.42578125" style="9" customWidth="1"/>
    <col min="13" max="13" width="4.42578125" style="9" customWidth="1"/>
    <col min="14" max="14" width="10.7109375" style="2" customWidth="1"/>
    <col min="15" max="15" width="15.28515625" style="2" hidden="1" customWidth="1"/>
    <col min="16" max="16" width="14.28515625" style="2" hidden="1" customWidth="1"/>
    <col min="17" max="17" width="15.7109375" style="2" hidden="1" customWidth="1"/>
    <col min="18" max="18" width="12.28515625" style="2" bestFit="1" customWidth="1"/>
    <col min="19" max="19" width="12.7109375" style="2" bestFit="1" customWidth="1"/>
    <col min="20" max="20" width="11.5703125" style="2" bestFit="1" customWidth="1"/>
    <col min="21" max="16384" width="10.7109375" style="2"/>
  </cols>
  <sheetData>
    <row r="1" spans="1:27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Q1" s="3"/>
      <c r="S1" s="4"/>
      <c r="T1" s="4"/>
      <c r="U1" s="5"/>
      <c r="V1" s="4"/>
      <c r="W1" s="4"/>
      <c r="X1" s="4"/>
      <c r="Y1" s="4"/>
      <c r="Z1" s="4"/>
      <c r="AA1" s="4"/>
    </row>
    <row r="2" spans="1:27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3"/>
      <c r="Q2" s="3"/>
      <c r="S2" s="4"/>
      <c r="T2" s="4"/>
      <c r="U2" s="5"/>
      <c r="V2" s="4"/>
      <c r="W2" s="4"/>
      <c r="X2" s="4"/>
      <c r="Y2" s="4"/>
      <c r="Z2" s="4"/>
      <c r="AA2" s="4"/>
    </row>
    <row r="3" spans="1:27" ht="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3"/>
      <c r="Q3" s="3"/>
      <c r="S3" s="4"/>
      <c r="T3" s="4"/>
      <c r="U3" s="5"/>
      <c r="V3" s="4"/>
      <c r="W3" s="4"/>
      <c r="X3" s="4"/>
      <c r="Y3" s="4"/>
      <c r="Z3" s="4"/>
      <c r="AA3" s="4"/>
    </row>
    <row r="4" spans="1:27" ht="30">
      <c r="A4" s="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7" ht="14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7" ht="12.75" customHeight="1" thickBot="1"/>
    <row r="7" spans="1:27" ht="12.75" customHeight="1" thickTop="1">
      <c r="A7" s="10"/>
      <c r="B7" s="10"/>
      <c r="C7" s="10"/>
      <c r="D7" s="10"/>
      <c r="E7" s="10"/>
      <c r="F7" s="10"/>
      <c r="G7" s="10"/>
      <c r="H7" s="10"/>
      <c r="I7" s="10"/>
      <c r="J7" s="11"/>
      <c r="K7" s="11"/>
      <c r="L7" s="12"/>
      <c r="M7" s="12"/>
    </row>
    <row r="8" spans="1:27" ht="12.75" customHeight="1">
      <c r="A8" s="13" t="s">
        <v>5</v>
      </c>
      <c r="J8" s="14"/>
      <c r="K8" s="14"/>
      <c r="L8" s="15">
        <v>2019</v>
      </c>
      <c r="M8" s="16"/>
      <c r="O8" s="15" t="s">
        <v>6</v>
      </c>
      <c r="P8" s="15" t="s">
        <v>7</v>
      </c>
      <c r="Q8" s="15" t="s">
        <v>8</v>
      </c>
    </row>
    <row r="9" spans="1:27" ht="12.75" customHeight="1">
      <c r="A9" s="13"/>
      <c r="J9" s="14"/>
      <c r="K9" s="14"/>
      <c r="L9" s="17"/>
      <c r="M9" s="16"/>
      <c r="Q9" s="18"/>
    </row>
    <row r="10" spans="1:27" ht="12.75" customHeight="1">
      <c r="A10" s="3" t="s">
        <v>9</v>
      </c>
      <c r="H10" s="13"/>
      <c r="I10" s="13"/>
      <c r="J10" s="14"/>
      <c r="K10" s="14"/>
      <c r="Q10" s="18"/>
    </row>
    <row r="11" spans="1:27" ht="14.25">
      <c r="B11" s="2" t="s">
        <v>10</v>
      </c>
      <c r="L11" s="19">
        <v>467748.4</v>
      </c>
      <c r="M11" s="5"/>
      <c r="O11" s="19">
        <v>476183.7</v>
      </c>
      <c r="P11" s="20">
        <f t="shared" ref="P11:P16" si="0">+L11-O11</f>
        <v>-8435.2999999999884</v>
      </c>
      <c r="Q11" s="18">
        <v>2829.1000000000349</v>
      </c>
      <c r="R11" s="20"/>
    </row>
    <row r="12" spans="1:27" ht="14.25">
      <c r="B12" s="21" t="s">
        <v>11</v>
      </c>
      <c r="L12" s="19">
        <v>7710.3</v>
      </c>
      <c r="M12" s="5"/>
      <c r="O12" s="19">
        <v>2000</v>
      </c>
      <c r="P12" s="20">
        <f t="shared" si="0"/>
        <v>5710.3</v>
      </c>
      <c r="Q12" s="18">
        <v>-6781.9</v>
      </c>
    </row>
    <row r="13" spans="1:27" ht="14.25">
      <c r="B13" s="21" t="s">
        <v>12</v>
      </c>
      <c r="L13" s="19">
        <v>73467.399999999994</v>
      </c>
      <c r="M13" s="5"/>
      <c r="O13" s="19">
        <v>78100.100000000006</v>
      </c>
      <c r="P13" s="20">
        <f t="shared" si="0"/>
        <v>-4632.7000000000116</v>
      </c>
      <c r="Q13" s="18">
        <v>328.40000000000873</v>
      </c>
    </row>
    <row r="14" spans="1:27" ht="15.75" customHeight="1">
      <c r="B14" s="2" t="s">
        <v>13</v>
      </c>
      <c r="L14" s="19">
        <v>1412443.5</v>
      </c>
      <c r="M14" s="5"/>
      <c r="O14" s="19">
        <v>1413872.3</v>
      </c>
      <c r="P14" s="20">
        <f t="shared" si="0"/>
        <v>-1428.8000000000466</v>
      </c>
      <c r="Q14" s="18">
        <v>-17035.09999999986</v>
      </c>
    </row>
    <row r="15" spans="1:27" ht="14.25" customHeight="1">
      <c r="B15" s="2" t="s">
        <v>14</v>
      </c>
      <c r="L15" s="19">
        <v>4527.8999999999996</v>
      </c>
      <c r="M15" s="5"/>
      <c r="O15" s="19">
        <v>4230.1000000000004</v>
      </c>
      <c r="P15" s="20">
        <f t="shared" si="0"/>
        <v>297.79999999999927</v>
      </c>
      <c r="Q15" s="18">
        <v>-457.19999999999982</v>
      </c>
    </row>
    <row r="16" spans="1:27" ht="12.75" customHeight="1">
      <c r="B16" s="2" t="s">
        <v>15</v>
      </c>
      <c r="L16" s="19">
        <v>3820.8</v>
      </c>
      <c r="M16" s="5"/>
      <c r="O16" s="19">
        <v>3760.8</v>
      </c>
      <c r="P16" s="20">
        <f t="shared" si="0"/>
        <v>60</v>
      </c>
      <c r="Q16" s="18">
        <v>1011.1000000000004</v>
      </c>
    </row>
    <row r="17" spans="1:17" ht="15">
      <c r="A17" s="3"/>
      <c r="L17" s="22">
        <f>SUM(L11:L16)</f>
        <v>1969718.3</v>
      </c>
      <c r="M17" s="5"/>
      <c r="O17" s="22">
        <v>1978147.0000000002</v>
      </c>
      <c r="Q17" s="18"/>
    </row>
    <row r="18" spans="1:17" ht="12.75" customHeight="1">
      <c r="L18" s="23"/>
      <c r="M18" s="5"/>
      <c r="O18" s="23"/>
      <c r="Q18" s="18"/>
    </row>
    <row r="19" spans="1:17" ht="12.75" customHeight="1">
      <c r="A19" s="3" t="s">
        <v>16</v>
      </c>
      <c r="L19" s="23"/>
      <c r="M19" s="5"/>
      <c r="O19" s="23"/>
      <c r="Q19" s="18"/>
    </row>
    <row r="20" spans="1:17" ht="12.75" customHeight="1">
      <c r="B20" s="2" t="s">
        <v>17</v>
      </c>
      <c r="L20" s="24">
        <v>2445.3000000000002</v>
      </c>
      <c r="M20" s="5"/>
      <c r="O20" s="24">
        <v>2846.3</v>
      </c>
      <c r="P20" s="20">
        <f>+L20-O20</f>
        <v>-401</v>
      </c>
      <c r="Q20" s="18">
        <v>-53.799999999999727</v>
      </c>
    </row>
    <row r="21" spans="1:17" ht="12.75" customHeight="1">
      <c r="B21" s="2" t="s">
        <v>18</v>
      </c>
      <c r="L21" s="24">
        <v>3914.3</v>
      </c>
      <c r="M21" s="5"/>
      <c r="O21" s="24">
        <v>3881.2</v>
      </c>
      <c r="P21" s="20">
        <f>+L21-O21</f>
        <v>33.100000000000364</v>
      </c>
      <c r="Q21" s="18">
        <v>0</v>
      </c>
    </row>
    <row r="22" spans="1:17" ht="12.75" customHeight="1">
      <c r="B22" s="2" t="s">
        <v>19</v>
      </c>
      <c r="L22" s="25">
        <v>33257.9</v>
      </c>
      <c r="M22" s="5"/>
      <c r="O22" s="25">
        <v>33454.800000000003</v>
      </c>
      <c r="P22" s="20">
        <f>+L22-O22</f>
        <v>-196.90000000000146</v>
      </c>
      <c r="Q22" s="18">
        <v>1606.6000000000022</v>
      </c>
    </row>
    <row r="23" spans="1:17" ht="12.75" customHeight="1">
      <c r="L23" s="22">
        <f>SUM(L20:L22)</f>
        <v>39617.5</v>
      </c>
      <c r="M23" s="5"/>
      <c r="O23" s="22">
        <v>40182.300000000003</v>
      </c>
      <c r="Q23" s="18"/>
    </row>
    <row r="24" spans="1:17" ht="12.75" customHeight="1">
      <c r="A24" s="3" t="s">
        <v>20</v>
      </c>
      <c r="L24" s="24"/>
      <c r="M24" s="5"/>
      <c r="O24" s="24"/>
      <c r="Q24" s="18"/>
    </row>
    <row r="25" spans="1:17" ht="12.75" customHeight="1">
      <c r="B25" s="2" t="s">
        <v>21</v>
      </c>
      <c r="L25" s="23"/>
      <c r="M25" s="5"/>
      <c r="O25" s="23"/>
      <c r="Q25" s="18"/>
    </row>
    <row r="26" spans="1:17" ht="12.75" customHeight="1">
      <c r="B26" s="2" t="s">
        <v>22</v>
      </c>
      <c r="L26" s="25">
        <v>42670</v>
      </c>
      <c r="M26" s="5"/>
      <c r="O26" s="25">
        <v>42880.5</v>
      </c>
      <c r="P26" s="20">
        <f>+L26-O26</f>
        <v>-210.5</v>
      </c>
      <c r="Q26" s="18">
        <v>-1629.4000000000015</v>
      </c>
    </row>
    <row r="27" spans="1:17" ht="12.75" hidden="1" customHeight="1">
      <c r="L27" s="23"/>
      <c r="M27" s="5"/>
      <c r="O27" s="23"/>
      <c r="Q27" s="18">
        <v>0</v>
      </c>
    </row>
    <row r="28" spans="1:17" ht="12.75" hidden="1" customHeight="1">
      <c r="A28" s="26" t="s">
        <v>23</v>
      </c>
      <c r="L28" s="25">
        <v>0</v>
      </c>
      <c r="M28" s="5"/>
      <c r="O28" s="25">
        <v>0</v>
      </c>
      <c r="Q28" s="18">
        <v>0</v>
      </c>
    </row>
    <row r="29" spans="1:17" ht="12.75" hidden="1" customHeight="1">
      <c r="A29" s="26"/>
      <c r="L29" s="27"/>
      <c r="M29" s="5"/>
      <c r="O29" s="27"/>
      <c r="Q29" s="18">
        <v>0</v>
      </c>
    </row>
    <row r="30" spans="1:17" ht="18.75" customHeight="1" thickBot="1">
      <c r="A30" s="3" t="s">
        <v>24</v>
      </c>
      <c r="L30" s="28">
        <f>+L17+L23+L26+L28</f>
        <v>2052005.8</v>
      </c>
      <c r="M30" s="5"/>
      <c r="O30" s="28">
        <v>2061209.8000000003</v>
      </c>
      <c r="Q30" s="18"/>
    </row>
    <row r="31" spans="1:17" ht="12.75" customHeight="1" thickTop="1">
      <c r="A31" s="3"/>
      <c r="L31" s="23"/>
      <c r="M31" s="5"/>
      <c r="O31" s="23"/>
      <c r="Q31" s="18"/>
    </row>
    <row r="32" spans="1:17" ht="12.75" customHeight="1">
      <c r="A32" s="13" t="s">
        <v>25</v>
      </c>
      <c r="L32" s="23"/>
      <c r="M32" s="5"/>
      <c r="O32" s="23"/>
      <c r="Q32" s="18"/>
    </row>
    <row r="33" spans="1:20" ht="12.75" customHeight="1">
      <c r="A33" s="3" t="s">
        <v>26</v>
      </c>
      <c r="L33" s="23"/>
      <c r="M33" s="5"/>
      <c r="O33" s="23"/>
      <c r="Q33" s="18"/>
    </row>
    <row r="34" spans="1:20" ht="12.75" customHeight="1">
      <c r="A34" s="29" t="s">
        <v>27</v>
      </c>
      <c r="L34" s="19">
        <v>1442600.7</v>
      </c>
      <c r="M34" s="5"/>
      <c r="O34" s="19">
        <v>1419313.3</v>
      </c>
      <c r="P34" s="20">
        <f t="shared" ref="P34:P39" si="1">+L34-O34</f>
        <v>23287.399999999907</v>
      </c>
      <c r="Q34" s="18">
        <v>-48350.199999999953</v>
      </c>
    </row>
    <row r="35" spans="1:20" ht="13.5" customHeight="1">
      <c r="A35" s="29" t="s">
        <v>28</v>
      </c>
      <c r="L35" s="30">
        <v>186.6</v>
      </c>
      <c r="M35" s="5"/>
      <c r="O35" s="30">
        <v>200.9</v>
      </c>
      <c r="P35" s="20">
        <f t="shared" si="1"/>
        <v>-14.300000000000011</v>
      </c>
      <c r="Q35" s="18">
        <v>-4.5999999999999943</v>
      </c>
    </row>
    <row r="36" spans="1:20" ht="12.75" customHeight="1">
      <c r="A36" s="29" t="s">
        <v>29</v>
      </c>
      <c r="L36" s="30">
        <v>196201.9</v>
      </c>
      <c r="M36" s="5"/>
      <c r="O36" s="30">
        <v>225721.2</v>
      </c>
      <c r="P36" s="20">
        <f t="shared" si="1"/>
        <v>-29519.300000000017</v>
      </c>
      <c r="Q36" s="18">
        <v>57937.200000000012</v>
      </c>
    </row>
    <row r="37" spans="1:20" ht="12.75" customHeight="1">
      <c r="A37" s="29" t="s">
        <v>30</v>
      </c>
      <c r="L37" s="30">
        <v>70233.2</v>
      </c>
      <c r="M37" s="5"/>
      <c r="O37" s="30">
        <v>70183.899999999994</v>
      </c>
      <c r="P37" s="20">
        <f t="shared" si="1"/>
        <v>49.30000000000291</v>
      </c>
      <c r="Q37" s="18">
        <v>-32.5</v>
      </c>
    </row>
    <row r="38" spans="1:20" ht="12.75" customHeight="1">
      <c r="A38" s="29" t="s">
        <v>31</v>
      </c>
      <c r="L38" s="30">
        <v>5125.3</v>
      </c>
      <c r="M38" s="5"/>
      <c r="O38" s="30">
        <v>5791.5</v>
      </c>
      <c r="P38" s="20">
        <f t="shared" si="1"/>
        <v>-666.19999999999982</v>
      </c>
      <c r="Q38" s="18">
        <v>1727.1</v>
      </c>
    </row>
    <row r="39" spans="1:20" ht="12.75" customHeight="1">
      <c r="A39" s="21" t="s">
        <v>32</v>
      </c>
      <c r="L39" s="31">
        <v>5849.5</v>
      </c>
      <c r="M39" s="5"/>
      <c r="O39" s="31">
        <v>7063.2</v>
      </c>
      <c r="P39" s="20">
        <f t="shared" si="1"/>
        <v>-1213.6999999999998</v>
      </c>
      <c r="Q39" s="18">
        <v>1163.3999999999996</v>
      </c>
    </row>
    <row r="40" spans="1:20" ht="12.75" customHeight="1">
      <c r="L40" s="32">
        <f>SUM(L34:L39)</f>
        <v>1720197.2</v>
      </c>
      <c r="M40" s="5"/>
      <c r="O40" s="32">
        <v>1728273.9999999998</v>
      </c>
      <c r="Q40" s="18"/>
    </row>
    <row r="41" spans="1:20" ht="12.75" customHeight="1">
      <c r="A41" s="33" t="s">
        <v>33</v>
      </c>
      <c r="L41" s="34"/>
      <c r="M41" s="5"/>
      <c r="O41" s="34"/>
      <c r="Q41" s="18"/>
    </row>
    <row r="42" spans="1:20" ht="12.75" customHeight="1">
      <c r="A42" s="29" t="s">
        <v>34</v>
      </c>
      <c r="L42" s="19">
        <v>25489.599999999999</v>
      </c>
      <c r="M42" s="5"/>
      <c r="O42" s="19">
        <v>27711.599999999999</v>
      </c>
      <c r="P42" s="20">
        <f>+L42-O42</f>
        <v>-2222</v>
      </c>
      <c r="Q42" s="18">
        <v>-2495.1000000000022</v>
      </c>
      <c r="R42" s="18"/>
      <c r="S42" s="18"/>
      <c r="T42" s="20"/>
    </row>
    <row r="43" spans="1:20" ht="12.75" customHeight="1">
      <c r="A43" s="29" t="s">
        <v>35</v>
      </c>
      <c r="L43" s="19">
        <v>10902.8</v>
      </c>
      <c r="M43" s="5"/>
      <c r="O43" s="19">
        <v>11404.5</v>
      </c>
      <c r="P43" s="20">
        <f>+L43-O43</f>
        <v>-501.70000000000073</v>
      </c>
      <c r="Q43" s="18">
        <v>980.10000000000036</v>
      </c>
    </row>
    <row r="44" spans="1:20" ht="12.75" customHeight="1">
      <c r="A44" s="29" t="s">
        <v>36</v>
      </c>
      <c r="L44" s="19">
        <v>9179.2999999999993</v>
      </c>
      <c r="M44" s="5"/>
      <c r="O44" s="19">
        <v>9372.6</v>
      </c>
      <c r="P44" s="20">
        <f>+L44-O44</f>
        <v>-193.30000000000109</v>
      </c>
      <c r="Q44" s="18">
        <v>-138.29999999999927</v>
      </c>
    </row>
    <row r="45" spans="1:20" ht="12.75" customHeight="1">
      <c r="A45" s="29"/>
      <c r="L45" s="22">
        <f>SUM(L42:L44)</f>
        <v>45571.7</v>
      </c>
      <c r="M45" s="5"/>
      <c r="O45" s="22">
        <v>48488.7</v>
      </c>
      <c r="Q45" s="18"/>
    </row>
    <row r="46" spans="1:20" ht="12.75" customHeight="1">
      <c r="A46" s="33" t="s">
        <v>37</v>
      </c>
      <c r="L46" s="24"/>
      <c r="M46" s="5"/>
      <c r="O46" s="24"/>
      <c r="Q46" s="18"/>
    </row>
    <row r="47" spans="1:20" ht="12.75" customHeight="1">
      <c r="A47" s="29" t="s">
        <v>38</v>
      </c>
      <c r="L47" s="19">
        <v>4420.6000000000004</v>
      </c>
      <c r="M47" s="5"/>
      <c r="O47" s="19">
        <v>4386.2</v>
      </c>
      <c r="P47" s="20">
        <f>+L47-O47</f>
        <v>34.400000000000546</v>
      </c>
      <c r="Q47" s="18">
        <v>3.8999999999996362</v>
      </c>
    </row>
    <row r="48" spans="1:20" ht="12.75" customHeight="1">
      <c r="A48" s="29" t="s">
        <v>39</v>
      </c>
      <c r="L48" s="19">
        <v>8679.2000000000007</v>
      </c>
      <c r="M48" s="5"/>
      <c r="O48" s="19">
        <v>8740.2999999999993</v>
      </c>
      <c r="P48" s="20">
        <f>+L48-O48</f>
        <v>-61.099999999998545</v>
      </c>
      <c r="Q48" s="18">
        <v>-369.80000000000109</v>
      </c>
    </row>
    <row r="49" spans="1:18" ht="12.75" customHeight="1">
      <c r="A49" s="29" t="s">
        <v>40</v>
      </c>
      <c r="L49" s="19">
        <v>3209.1</v>
      </c>
      <c r="M49" s="5"/>
      <c r="O49" s="19">
        <v>3498.8</v>
      </c>
      <c r="P49" s="20">
        <f>+L49-O49</f>
        <v>-289.70000000000027</v>
      </c>
      <c r="Q49" s="18">
        <v>-95</v>
      </c>
    </row>
    <row r="50" spans="1:18" ht="12.75" customHeight="1">
      <c r="A50" s="29"/>
      <c r="L50" s="35">
        <f>SUM(L47:L49)</f>
        <v>16308.900000000001</v>
      </c>
      <c r="M50" s="5"/>
      <c r="O50" s="35">
        <v>16625.3</v>
      </c>
      <c r="Q50" s="18">
        <v>-460.90000000000146</v>
      </c>
    </row>
    <row r="51" spans="1:18" ht="2.25" customHeight="1">
      <c r="A51" s="33"/>
      <c r="L51" s="27"/>
      <c r="M51" s="5"/>
      <c r="O51" s="27"/>
      <c r="Q51" s="18">
        <v>0</v>
      </c>
    </row>
    <row r="52" spans="1:18" ht="12.75" customHeight="1">
      <c r="A52" s="3" t="s">
        <v>41</v>
      </c>
      <c r="L52" s="25">
        <f>+L40+L45+L50</f>
        <v>1782077.7999999998</v>
      </c>
      <c r="M52" s="5"/>
      <c r="O52" s="25">
        <v>1793387.9999999998</v>
      </c>
      <c r="P52" s="20">
        <f>+L52-O52</f>
        <v>-11310.199999999953</v>
      </c>
      <c r="Q52" s="18">
        <v>10326.199999999953</v>
      </c>
    </row>
    <row r="53" spans="1:18" ht="12.75" customHeight="1">
      <c r="A53" s="29"/>
      <c r="L53" s="23"/>
      <c r="M53" s="5"/>
      <c r="O53" s="23"/>
      <c r="Q53" s="18"/>
    </row>
    <row r="54" spans="1:18" ht="12.75" customHeight="1">
      <c r="A54" s="33" t="s">
        <v>42</v>
      </c>
      <c r="L54" s="25">
        <v>27321.599999999999</v>
      </c>
      <c r="M54" s="5"/>
      <c r="O54" s="25">
        <v>29842.3</v>
      </c>
      <c r="P54" s="20">
        <f>+L54-O54</f>
        <v>-2520.7000000000007</v>
      </c>
      <c r="Q54" s="18">
        <v>0</v>
      </c>
    </row>
    <row r="55" spans="1:18" ht="12.75" customHeight="1">
      <c r="A55" s="29"/>
      <c r="L55" s="24"/>
      <c r="M55" s="5"/>
      <c r="O55" s="24"/>
      <c r="Q55" s="18"/>
    </row>
    <row r="56" spans="1:18" ht="12.75" customHeight="1">
      <c r="A56" s="3" t="s">
        <v>43</v>
      </c>
      <c r="L56" s="36"/>
      <c r="M56" s="5"/>
      <c r="O56" s="36"/>
      <c r="Q56" s="18"/>
    </row>
    <row r="57" spans="1:18" ht="12.75" customHeight="1">
      <c r="B57" s="29" t="s">
        <v>44</v>
      </c>
      <c r="L57" s="19">
        <v>111612.1</v>
      </c>
      <c r="M57" s="5"/>
      <c r="O57" s="19">
        <v>111612.1</v>
      </c>
      <c r="P57" s="20">
        <f>+L57-O57</f>
        <v>0</v>
      </c>
      <c r="Q57" s="18">
        <v>0</v>
      </c>
    </row>
    <row r="58" spans="1:18" ht="14.25">
      <c r="B58" s="29" t="s">
        <v>45</v>
      </c>
      <c r="L58" s="19">
        <v>130994.3</v>
      </c>
      <c r="M58" s="5"/>
      <c r="O58" s="19">
        <v>126367.4</v>
      </c>
      <c r="P58" s="20">
        <f>+L58-O58</f>
        <v>4626.9000000000087</v>
      </c>
      <c r="Q58" s="18">
        <v>-30508.399999999994</v>
      </c>
      <c r="R58" s="18"/>
    </row>
    <row r="59" spans="1:18" ht="15">
      <c r="A59" s="3" t="s">
        <v>46</v>
      </c>
      <c r="L59" s="22">
        <f>SUM(L57:L58)</f>
        <v>242606.40000000002</v>
      </c>
      <c r="M59" s="5"/>
      <c r="O59" s="22">
        <v>237979.5</v>
      </c>
      <c r="P59" s="20">
        <f>+L59-O59</f>
        <v>4626.9000000000233</v>
      </c>
      <c r="Q59" s="20">
        <v>-30508.400000000023</v>
      </c>
    </row>
    <row r="60" spans="1:18" ht="15.75" thickBot="1">
      <c r="A60" s="3" t="s">
        <v>47</v>
      </c>
      <c r="L60" s="37">
        <f>+L52+L54+L59</f>
        <v>2052005.7999999998</v>
      </c>
      <c r="M60" s="5"/>
      <c r="O60" s="37">
        <v>2061209.7999999998</v>
      </c>
      <c r="P60" s="20"/>
    </row>
    <row r="61" spans="1:18" ht="12.75" customHeight="1" thickTop="1">
      <c r="L61" s="23"/>
      <c r="O61" s="38"/>
      <c r="Q61" s="18"/>
      <c r="R61" s="20"/>
    </row>
    <row r="62" spans="1:18" ht="12.75" hidden="1" customHeight="1">
      <c r="A62" s="2" t="s">
        <v>48</v>
      </c>
      <c r="I62" s="39"/>
      <c r="J62" s="40"/>
      <c r="K62" s="40"/>
      <c r="O62" s="38"/>
    </row>
    <row r="63" spans="1:18" ht="12.75" customHeight="1">
      <c r="A63" s="41"/>
      <c r="I63" s="39"/>
      <c r="J63" s="40"/>
      <c r="K63" s="40"/>
      <c r="O63" s="42"/>
    </row>
    <row r="64" spans="1:18" ht="12.75" customHeight="1">
      <c r="A64" s="41"/>
      <c r="I64" s="39"/>
      <c r="J64" s="40"/>
      <c r="K64" s="40"/>
      <c r="L64" s="43"/>
      <c r="O64" s="38"/>
    </row>
    <row r="65" spans="1:15" ht="12.75" customHeight="1">
      <c r="A65" s="41"/>
      <c r="I65" s="39"/>
      <c r="J65" s="40"/>
      <c r="K65" s="40"/>
      <c r="O65" s="38"/>
    </row>
    <row r="66" spans="1:15" ht="12.75" hidden="1" customHeight="1">
      <c r="A66" s="41"/>
      <c r="I66" s="39"/>
      <c r="J66" s="40"/>
      <c r="K66" s="40"/>
      <c r="O66" s="38"/>
    </row>
    <row r="67" spans="1:15" ht="12.75" hidden="1" customHeight="1">
      <c r="A67" s="44" t="s">
        <v>49</v>
      </c>
      <c r="B67" s="45"/>
      <c r="C67" s="45"/>
      <c r="D67" s="45"/>
      <c r="E67" s="45"/>
      <c r="F67" s="45"/>
      <c r="G67" s="45"/>
      <c r="H67" s="45"/>
      <c r="I67" s="46"/>
      <c r="J67" s="45"/>
      <c r="K67" s="45"/>
      <c r="L67" s="45"/>
      <c r="O67" s="38"/>
    </row>
    <row r="68" spans="1:15" ht="12.75" hidden="1" customHeight="1">
      <c r="A68" s="44" t="s">
        <v>50</v>
      </c>
      <c r="B68" s="45"/>
      <c r="C68" s="45"/>
      <c r="D68" s="45"/>
      <c r="E68" s="45"/>
      <c r="F68" s="45"/>
      <c r="G68" s="45"/>
      <c r="H68" s="45"/>
      <c r="I68" s="47"/>
      <c r="J68" s="48"/>
      <c r="K68" s="45"/>
      <c r="L68" s="45"/>
      <c r="O68" s="38"/>
    </row>
    <row r="69" spans="1:15" ht="12.75" hidden="1" customHeight="1">
      <c r="A69" s="49"/>
      <c r="B69" s="49"/>
      <c r="C69" s="50"/>
      <c r="D69" s="49"/>
      <c r="E69" s="49"/>
      <c r="F69" s="49"/>
      <c r="G69" s="49"/>
      <c r="H69" s="49"/>
      <c r="I69" s="49"/>
      <c r="J69" s="49"/>
      <c r="K69" s="49"/>
      <c r="L69" s="49"/>
      <c r="O69" s="38"/>
    </row>
    <row r="70" spans="1:15" s="4" customFormat="1" ht="12.75" hidden="1" customHeight="1">
      <c r="L70" s="5"/>
      <c r="M70" s="5"/>
    </row>
    <row r="71" spans="1:15" ht="12.75" hidden="1" customHeight="1"/>
    <row r="72" spans="1:15" ht="12.75" hidden="1" customHeight="1"/>
    <row r="73" spans="1:15" s="51" customFormat="1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8"/>
      <c r="K73" s="8"/>
      <c r="L73" s="9"/>
      <c r="M73" s="9"/>
    </row>
    <row r="74" spans="1:15" ht="12.75" hidden="1" customHeight="1"/>
    <row r="75" spans="1:15" s="4" customFormat="1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8"/>
      <c r="K75" s="8"/>
      <c r="L75" s="9"/>
      <c r="M75" s="9"/>
    </row>
    <row r="76" spans="1:15" ht="12.75" customHeight="1">
      <c r="N76" s="4"/>
      <c r="O76" s="4"/>
    </row>
  </sheetData>
  <pageMargins left="0.85" right="0.15748031496062992" top="0.78740157480314965" bottom="0.39370078740157483" header="0.78740157480314965" footer="0.78740157480314965"/>
  <pageSetup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showGridLines="0" tabSelected="1" zoomScale="140" zoomScaleNormal="140" zoomScaleSheetLayoutView="75" workbookViewId="0">
      <selection activeCell="L64" sqref="L64"/>
    </sheetView>
  </sheetViews>
  <sheetFormatPr defaultColWidth="10.7109375" defaultRowHeight="14.25" customHeight="1"/>
  <cols>
    <col min="1" max="1" width="1.28515625" style="2" customWidth="1"/>
    <col min="2" max="2" width="1.7109375" style="2" customWidth="1"/>
    <col min="3" max="3" width="1.42578125" style="2" customWidth="1"/>
    <col min="4" max="4" width="1.85546875" style="2" customWidth="1"/>
    <col min="5" max="5" width="4.5703125" style="2" customWidth="1"/>
    <col min="6" max="6" width="3.42578125" style="2" customWidth="1"/>
    <col min="7" max="7" width="12.42578125" style="2" customWidth="1"/>
    <col min="8" max="8" width="43.140625" style="2" customWidth="1"/>
    <col min="9" max="9" width="5.28515625" style="8" customWidth="1"/>
    <col min="10" max="10" width="1.5703125" style="8" customWidth="1"/>
    <col min="11" max="11" width="14.28515625" style="53" customWidth="1"/>
    <col min="12" max="12" width="3.28515625" style="54" customWidth="1"/>
    <col min="13" max="13" width="4.7109375" style="54" customWidth="1"/>
    <col min="14" max="14" width="10.7109375" style="2" hidden="1" customWidth="1"/>
    <col min="15" max="15" width="3.85546875" style="2" customWidth="1"/>
    <col min="16" max="16" width="10.7109375" style="2" hidden="1" customWidth="1"/>
    <col min="17" max="17" width="12.28515625" style="2" hidden="1" customWidth="1"/>
    <col min="18" max="18" width="12.85546875" style="2" hidden="1" customWidth="1"/>
    <col min="19" max="16384" width="10.7109375" style="2"/>
  </cols>
  <sheetData>
    <row r="1" spans="1:28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P1" s="3"/>
      <c r="R1" s="3"/>
      <c r="T1" s="4"/>
      <c r="U1" s="4"/>
      <c r="V1" s="5"/>
      <c r="W1" s="4"/>
      <c r="X1" s="4"/>
      <c r="Y1" s="4"/>
      <c r="Z1" s="4"/>
      <c r="AA1" s="4"/>
      <c r="AB1" s="4"/>
    </row>
    <row r="2" spans="1:28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P2" s="3"/>
      <c r="R2" s="3"/>
      <c r="T2" s="4"/>
      <c r="U2" s="4"/>
      <c r="V2" s="5"/>
      <c r="W2" s="4"/>
      <c r="X2" s="4"/>
      <c r="Y2" s="4"/>
      <c r="Z2" s="4"/>
      <c r="AA2" s="4"/>
      <c r="AB2" s="4"/>
    </row>
    <row r="3" spans="1:28" ht="15">
      <c r="A3" s="1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52"/>
      <c r="M3" s="52"/>
      <c r="T3" s="4"/>
      <c r="U3" s="4"/>
      <c r="V3" s="5"/>
      <c r="W3" s="4"/>
      <c r="X3" s="4"/>
      <c r="Y3" s="4"/>
      <c r="Z3" s="4"/>
      <c r="AA3" s="4"/>
      <c r="AB3" s="4"/>
    </row>
    <row r="4" spans="1:28" ht="14.25" customHeight="1">
      <c r="A4" s="1" t="s">
        <v>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8" ht="14.25" customHeight="1">
      <c r="A5" s="1" t="s">
        <v>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8" ht="14.25" customHeight="1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8" ht="11.25" customHeight="1" thickBot="1">
      <c r="A7" s="21"/>
    </row>
    <row r="8" spans="1:28" ht="14.25" customHeight="1" thickTop="1">
      <c r="A8" s="55"/>
      <c r="B8" s="10"/>
      <c r="C8" s="10"/>
      <c r="D8" s="10"/>
      <c r="E8" s="10"/>
      <c r="F8" s="10"/>
      <c r="G8" s="10"/>
      <c r="H8" s="10"/>
      <c r="I8" s="11"/>
      <c r="J8" s="11"/>
      <c r="K8" s="56"/>
      <c r="L8" s="57"/>
      <c r="M8" s="58"/>
    </row>
    <row r="9" spans="1:28" ht="14.25" customHeight="1">
      <c r="A9" s="4"/>
      <c r="B9" s="4"/>
      <c r="C9" s="4"/>
      <c r="D9" s="4"/>
      <c r="E9" s="4"/>
      <c r="F9" s="4"/>
      <c r="G9" s="4"/>
      <c r="H9" s="4"/>
      <c r="I9" s="14"/>
      <c r="J9" s="14"/>
      <c r="K9" s="15">
        <v>2019</v>
      </c>
      <c r="L9" s="59"/>
      <c r="M9" s="59"/>
      <c r="N9" s="15" t="s">
        <v>6</v>
      </c>
      <c r="P9" s="15" t="s">
        <v>7</v>
      </c>
      <c r="Q9" s="15" t="s">
        <v>8</v>
      </c>
    </row>
    <row r="10" spans="1:28" ht="14.25" customHeight="1">
      <c r="A10" s="60" t="s">
        <v>53</v>
      </c>
      <c r="B10" s="4"/>
      <c r="C10" s="4"/>
      <c r="D10" s="4"/>
      <c r="E10" s="4"/>
      <c r="F10" s="4"/>
      <c r="G10" s="4"/>
      <c r="H10" s="4"/>
      <c r="I10" s="61"/>
      <c r="J10" s="61"/>
      <c r="K10" s="62"/>
      <c r="L10" s="58"/>
      <c r="M10" s="58"/>
      <c r="Q10" s="18"/>
    </row>
    <row r="11" spans="1:28" ht="14.25" customHeight="1">
      <c r="B11" s="29" t="s">
        <v>54</v>
      </c>
      <c r="C11" s="4"/>
      <c r="D11" s="4"/>
      <c r="E11" s="4"/>
      <c r="F11" s="4"/>
      <c r="G11" s="4"/>
      <c r="H11" s="4"/>
      <c r="I11" s="61"/>
      <c r="J11" s="61"/>
      <c r="K11" s="63">
        <v>73523.3</v>
      </c>
      <c r="L11" s="64"/>
      <c r="M11" s="64"/>
      <c r="N11" s="63">
        <v>52535</v>
      </c>
      <c r="P11" s="65">
        <f>+K11-N11</f>
        <v>20988.300000000003</v>
      </c>
      <c r="Q11" s="18">
        <v>10603.900000000001</v>
      </c>
      <c r="R11" s="20">
        <f>+P11-Q11</f>
        <v>10384.400000000001</v>
      </c>
    </row>
    <row r="12" spans="1:28" ht="14.25" customHeight="1">
      <c r="B12" s="66" t="s">
        <v>55</v>
      </c>
      <c r="C12" s="66"/>
      <c r="D12" s="66"/>
      <c r="E12" s="66"/>
      <c r="F12" s="66"/>
      <c r="G12" s="66"/>
      <c r="H12" s="66"/>
      <c r="I12" s="67"/>
      <c r="J12" s="67"/>
      <c r="K12" s="63">
        <v>5061.7</v>
      </c>
      <c r="L12" s="64"/>
      <c r="M12" s="64"/>
      <c r="N12" s="63">
        <v>3662.6</v>
      </c>
      <c r="P12" s="65">
        <f t="shared" ref="P12:P20" si="0">+K12-N12</f>
        <v>1399.1</v>
      </c>
      <c r="Q12" s="18">
        <v>787.5</v>
      </c>
      <c r="R12" s="20">
        <f t="shared" ref="R12:R20" si="1">+P12-Q12</f>
        <v>611.59999999999991</v>
      </c>
    </row>
    <row r="13" spans="1:28" ht="14.25" customHeight="1">
      <c r="B13" s="68" t="s">
        <v>56</v>
      </c>
      <c r="C13" s="66"/>
      <c r="D13" s="66"/>
      <c r="E13" s="66"/>
      <c r="F13" s="66"/>
      <c r="G13" s="66"/>
      <c r="H13" s="66"/>
      <c r="I13" s="67"/>
      <c r="J13" s="67"/>
      <c r="K13" s="63">
        <v>2869.2</v>
      </c>
      <c r="L13" s="64"/>
      <c r="M13" s="64"/>
      <c r="N13" s="63">
        <v>2089.4</v>
      </c>
      <c r="P13" s="65">
        <f t="shared" si="0"/>
        <v>779.79999999999973</v>
      </c>
      <c r="Q13" s="18">
        <v>396.10000000000014</v>
      </c>
      <c r="R13" s="20">
        <f t="shared" si="1"/>
        <v>383.69999999999959</v>
      </c>
    </row>
    <row r="14" spans="1:28" ht="14.25" hidden="1" customHeight="1">
      <c r="B14" s="66" t="s">
        <v>57</v>
      </c>
      <c r="C14" s="66"/>
      <c r="D14" s="66"/>
      <c r="E14" s="66"/>
      <c r="F14" s="66"/>
      <c r="G14" s="66"/>
      <c r="H14" s="66"/>
      <c r="I14" s="67"/>
      <c r="J14" s="67"/>
      <c r="K14" s="63">
        <v>0</v>
      </c>
      <c r="L14" s="64"/>
      <c r="M14" s="64"/>
      <c r="N14" s="63">
        <v>0</v>
      </c>
      <c r="O14" s="69"/>
      <c r="P14" s="65">
        <f t="shared" si="0"/>
        <v>0</v>
      </c>
      <c r="Q14" s="18">
        <v>0</v>
      </c>
      <c r="R14" s="20">
        <f t="shared" si="1"/>
        <v>0</v>
      </c>
    </row>
    <row r="15" spans="1:28" ht="14.25" customHeight="1">
      <c r="B15" s="70" t="s">
        <v>58</v>
      </c>
      <c r="C15" s="66"/>
      <c r="D15" s="66"/>
      <c r="E15" s="66"/>
      <c r="F15" s="66"/>
      <c r="G15" s="66"/>
      <c r="H15" s="66"/>
      <c r="I15" s="67"/>
      <c r="J15" s="67"/>
      <c r="K15" s="63">
        <v>116.6</v>
      </c>
      <c r="L15" s="64"/>
      <c r="M15" s="64"/>
      <c r="N15" s="63">
        <v>76.8</v>
      </c>
      <c r="P15" s="65">
        <f t="shared" si="0"/>
        <v>39.799999999999997</v>
      </c>
      <c r="Q15" s="18">
        <v>15.599999999999994</v>
      </c>
      <c r="R15" s="20">
        <f t="shared" si="1"/>
        <v>24.200000000000003</v>
      </c>
    </row>
    <row r="16" spans="1:28" ht="14.25" customHeight="1">
      <c r="B16" s="29" t="s">
        <v>59</v>
      </c>
      <c r="C16" s="66"/>
      <c r="D16" s="66"/>
      <c r="E16" s="66"/>
      <c r="F16" s="66"/>
      <c r="G16" s="66"/>
      <c r="H16" s="66"/>
      <c r="I16" s="67"/>
      <c r="J16" s="67"/>
      <c r="K16" s="63">
        <v>5108.7</v>
      </c>
      <c r="L16" s="64"/>
      <c r="M16" s="64"/>
      <c r="N16" s="63">
        <v>3670</v>
      </c>
      <c r="P16" s="65">
        <f t="shared" si="0"/>
        <v>1438.6999999999998</v>
      </c>
      <c r="Q16" s="18">
        <v>944.5</v>
      </c>
      <c r="R16" s="20">
        <f t="shared" si="1"/>
        <v>494.19999999999982</v>
      </c>
    </row>
    <row r="17" spans="1:18" ht="14.25" customHeight="1">
      <c r="B17" s="29" t="s">
        <v>60</v>
      </c>
      <c r="C17" s="66"/>
      <c r="D17" s="66"/>
      <c r="E17" s="66"/>
      <c r="F17" s="66"/>
      <c r="G17" s="66"/>
      <c r="H17" s="66"/>
      <c r="I17" s="67"/>
      <c r="J17" s="67"/>
      <c r="K17" s="63">
        <v>239.2</v>
      </c>
      <c r="L17" s="64"/>
      <c r="M17" s="64"/>
      <c r="N17" s="63">
        <v>187</v>
      </c>
      <c r="P17" s="65">
        <f t="shared" si="0"/>
        <v>52.199999999999989</v>
      </c>
      <c r="Q17" s="18">
        <v>32.800000000000011</v>
      </c>
      <c r="R17" s="20">
        <f t="shared" si="1"/>
        <v>19.399999999999977</v>
      </c>
    </row>
    <row r="18" spans="1:18" ht="14.25" customHeight="1">
      <c r="B18" s="29" t="s">
        <v>61</v>
      </c>
      <c r="C18" s="66"/>
      <c r="D18" s="66"/>
      <c r="E18" s="66"/>
      <c r="F18" s="66"/>
      <c r="G18" s="66"/>
      <c r="H18" s="66"/>
      <c r="I18" s="67"/>
      <c r="J18" s="67"/>
      <c r="K18" s="63">
        <v>21506.400000000001</v>
      </c>
      <c r="L18" s="64"/>
      <c r="M18" s="64"/>
      <c r="N18" s="63">
        <v>15691.5</v>
      </c>
      <c r="P18" s="65">
        <f t="shared" si="0"/>
        <v>5814.9000000000015</v>
      </c>
      <c r="Q18" s="18">
        <v>3314</v>
      </c>
      <c r="R18" s="20">
        <f t="shared" si="1"/>
        <v>2500.9000000000015</v>
      </c>
    </row>
    <row r="19" spans="1:18" ht="14.25" customHeight="1">
      <c r="B19" s="29" t="s">
        <v>62</v>
      </c>
      <c r="C19" s="66"/>
      <c r="D19" s="66"/>
      <c r="E19" s="66"/>
      <c r="F19" s="66"/>
      <c r="G19" s="66"/>
      <c r="H19" s="66"/>
      <c r="I19" s="67"/>
      <c r="J19" s="67"/>
      <c r="K19" s="63">
        <v>6570.7</v>
      </c>
      <c r="L19" s="64"/>
      <c r="M19" s="64"/>
      <c r="N19" s="63">
        <v>4795.8999999999996</v>
      </c>
      <c r="P19" s="65">
        <f t="shared" si="0"/>
        <v>1774.8000000000002</v>
      </c>
      <c r="Q19" s="18">
        <v>954.59999999999945</v>
      </c>
      <c r="R19" s="20">
        <f t="shared" si="1"/>
        <v>820.20000000000073</v>
      </c>
    </row>
    <row r="20" spans="1:18" ht="14.25" customHeight="1">
      <c r="B20" s="29" t="s">
        <v>63</v>
      </c>
      <c r="C20" s="66"/>
      <c r="D20" s="66"/>
      <c r="E20" s="66"/>
      <c r="F20" s="66"/>
      <c r="G20" s="66"/>
      <c r="H20" s="66"/>
      <c r="I20" s="67"/>
      <c r="J20" s="67"/>
      <c r="K20" s="71">
        <v>10191.4</v>
      </c>
      <c r="L20" s="64"/>
      <c r="M20" s="64"/>
      <c r="N20" s="71">
        <v>7751.1</v>
      </c>
      <c r="P20" s="65">
        <f t="shared" si="0"/>
        <v>2440.2999999999993</v>
      </c>
      <c r="Q20" s="18">
        <v>1554.5</v>
      </c>
      <c r="R20" s="20">
        <f t="shared" si="1"/>
        <v>885.79999999999927</v>
      </c>
    </row>
    <row r="21" spans="1:18" ht="14.25" customHeight="1">
      <c r="A21" s="72" t="s">
        <v>64</v>
      </c>
      <c r="C21" s="66"/>
      <c r="F21" s="66"/>
      <c r="G21" s="66"/>
      <c r="H21" s="66"/>
      <c r="I21" s="67" t="s">
        <v>65</v>
      </c>
      <c r="J21" s="67"/>
      <c r="K21" s="63">
        <f>SUM(K11:K20)</f>
        <v>125187.2</v>
      </c>
      <c r="L21" s="64"/>
      <c r="M21" s="64"/>
      <c r="N21" s="63">
        <v>90459.3</v>
      </c>
      <c r="O21" s="38" t="s">
        <v>66</v>
      </c>
      <c r="Q21" s="18"/>
    </row>
    <row r="22" spans="1:18" ht="14.25" customHeight="1">
      <c r="A22" s="72"/>
      <c r="C22" s="66"/>
      <c r="D22" s="66"/>
      <c r="E22" s="66"/>
      <c r="F22" s="66"/>
      <c r="G22" s="66"/>
      <c r="H22" s="66"/>
      <c r="I22" s="67"/>
      <c r="J22" s="67"/>
      <c r="K22" s="63"/>
      <c r="L22" s="64"/>
      <c r="M22" s="64"/>
      <c r="N22" s="63"/>
      <c r="Q22" s="18"/>
    </row>
    <row r="23" spans="1:18" ht="14.25" customHeight="1">
      <c r="A23" s="60" t="s">
        <v>67</v>
      </c>
      <c r="B23" s="73"/>
      <c r="C23" s="74"/>
      <c r="D23" s="66"/>
      <c r="E23" s="66"/>
      <c r="F23" s="66"/>
      <c r="G23" s="66"/>
      <c r="H23" s="66"/>
      <c r="I23" s="67"/>
      <c r="J23" s="67"/>
      <c r="L23" s="58"/>
      <c r="M23" s="58"/>
      <c r="N23" s="53"/>
      <c r="O23" s="38" t="s">
        <v>66</v>
      </c>
      <c r="Q23" s="18"/>
    </row>
    <row r="24" spans="1:18" ht="14.25" customHeight="1">
      <c r="A24" s="60"/>
      <c r="B24" s="29" t="s">
        <v>68</v>
      </c>
      <c r="C24" s="74"/>
      <c r="D24" s="66"/>
      <c r="E24" s="66"/>
      <c r="F24" s="66"/>
      <c r="G24" s="66"/>
      <c r="H24" s="66"/>
      <c r="I24" s="67"/>
      <c r="J24" s="67"/>
      <c r="K24" s="63">
        <v>20172.2</v>
      </c>
      <c r="L24" s="58"/>
      <c r="M24" s="58"/>
      <c r="N24" s="63">
        <v>14313.6</v>
      </c>
      <c r="O24" s="38"/>
      <c r="P24" s="65">
        <f t="shared" ref="P24:P31" si="2">+K24-N24</f>
        <v>5858.6</v>
      </c>
      <c r="Q24" s="18">
        <v>3128.8999999999996</v>
      </c>
      <c r="R24" s="20">
        <f t="shared" ref="R24:R37" si="3">+P24-Q24</f>
        <v>2729.7000000000007</v>
      </c>
    </row>
    <row r="25" spans="1:18" ht="14.25" customHeight="1">
      <c r="A25" s="60"/>
      <c r="B25" s="29" t="s">
        <v>69</v>
      </c>
      <c r="C25" s="74"/>
      <c r="D25" s="66"/>
      <c r="E25" s="66"/>
      <c r="F25" s="66"/>
      <c r="G25" s="66"/>
      <c r="H25" s="66"/>
      <c r="I25" s="67"/>
      <c r="J25" s="67"/>
      <c r="K25" s="63">
        <v>5981.4</v>
      </c>
      <c r="L25" s="58"/>
      <c r="M25" s="58"/>
      <c r="N25" s="63">
        <v>3537.3</v>
      </c>
      <c r="O25" s="38"/>
      <c r="P25" s="65">
        <f t="shared" si="2"/>
        <v>2444.0999999999995</v>
      </c>
      <c r="Q25" s="18">
        <v>950.30000000000018</v>
      </c>
      <c r="R25" s="20">
        <f t="shared" si="3"/>
        <v>1493.7999999999993</v>
      </c>
    </row>
    <row r="26" spans="1:18" ht="14.25" customHeight="1">
      <c r="A26" s="60"/>
      <c r="B26" s="29" t="s">
        <v>70</v>
      </c>
      <c r="C26" s="74"/>
      <c r="D26" s="66"/>
      <c r="E26" s="66"/>
      <c r="F26" s="66"/>
      <c r="G26" s="66"/>
      <c r="H26" s="66"/>
      <c r="I26" s="67"/>
      <c r="J26" s="67"/>
      <c r="K26" s="63">
        <v>2222.9</v>
      </c>
      <c r="L26" s="58"/>
      <c r="M26" s="58"/>
      <c r="N26" s="63">
        <v>1565</v>
      </c>
      <c r="O26" s="38"/>
      <c r="P26" s="65">
        <f t="shared" si="2"/>
        <v>657.90000000000009</v>
      </c>
      <c r="Q26" s="18">
        <v>320.70000000000005</v>
      </c>
      <c r="R26" s="20">
        <f t="shared" si="3"/>
        <v>337.20000000000005</v>
      </c>
    </row>
    <row r="27" spans="1:18" ht="14.25" hidden="1" customHeight="1">
      <c r="A27" s="60"/>
      <c r="B27" s="29" t="s">
        <v>71</v>
      </c>
      <c r="C27" s="74"/>
      <c r="D27" s="66"/>
      <c r="E27" s="66"/>
      <c r="F27" s="66"/>
      <c r="G27" s="66"/>
      <c r="H27" s="66"/>
      <c r="I27" s="67"/>
      <c r="J27" s="67"/>
      <c r="K27" s="63">
        <v>0</v>
      </c>
      <c r="L27" s="58"/>
      <c r="M27" s="58"/>
      <c r="N27" s="63">
        <v>0</v>
      </c>
      <c r="O27" s="38"/>
      <c r="P27" s="65">
        <f t="shared" si="2"/>
        <v>0</v>
      </c>
      <c r="Q27" s="18">
        <v>0</v>
      </c>
      <c r="R27" s="20">
        <f t="shared" si="3"/>
        <v>0</v>
      </c>
    </row>
    <row r="28" spans="1:18" ht="14.25" customHeight="1">
      <c r="A28" s="60"/>
      <c r="B28" s="29" t="s">
        <v>60</v>
      </c>
      <c r="C28" s="74"/>
      <c r="D28" s="66"/>
      <c r="E28" s="66"/>
      <c r="F28" s="66"/>
      <c r="G28" s="66"/>
      <c r="H28" s="66"/>
      <c r="I28" s="67"/>
      <c r="J28" s="67"/>
      <c r="K28" s="63">
        <v>4.5999999999999996</v>
      </c>
      <c r="L28" s="58"/>
      <c r="M28" s="58"/>
      <c r="N28" s="63">
        <v>2.9</v>
      </c>
      <c r="O28" s="38"/>
      <c r="P28" s="65">
        <f t="shared" si="2"/>
        <v>1.6999999999999997</v>
      </c>
      <c r="Q28" s="18">
        <v>0.19999999999999973</v>
      </c>
      <c r="R28" s="20">
        <f t="shared" si="3"/>
        <v>1.5</v>
      </c>
    </row>
    <row r="29" spans="1:18" ht="14.25" customHeight="1">
      <c r="A29" s="60"/>
      <c r="B29" s="29" t="s">
        <v>72</v>
      </c>
      <c r="C29" s="74"/>
      <c r="D29" s="66"/>
      <c r="E29" s="66"/>
      <c r="F29" s="66"/>
      <c r="G29" s="66"/>
      <c r="H29" s="66"/>
      <c r="I29" s="67"/>
      <c r="J29" s="67"/>
      <c r="K29" s="63">
        <v>8162.1</v>
      </c>
      <c r="L29" s="58"/>
      <c r="M29" s="58"/>
      <c r="N29" s="63">
        <v>5461.4</v>
      </c>
      <c r="O29" s="38"/>
      <c r="P29" s="65">
        <f t="shared" si="2"/>
        <v>2700.7000000000007</v>
      </c>
      <c r="Q29" s="18">
        <v>875.29999999999927</v>
      </c>
      <c r="R29" s="20">
        <f t="shared" si="3"/>
        <v>1825.4000000000015</v>
      </c>
    </row>
    <row r="30" spans="1:18" ht="14.25" customHeight="1">
      <c r="A30" s="60"/>
      <c r="B30" s="29" t="s">
        <v>73</v>
      </c>
      <c r="C30" s="74"/>
      <c r="D30" s="66"/>
      <c r="E30" s="66"/>
      <c r="F30" s="66"/>
      <c r="G30" s="66"/>
      <c r="H30" s="66"/>
      <c r="I30" s="67"/>
      <c r="J30" s="67"/>
      <c r="K30" s="63">
        <v>1907.3</v>
      </c>
      <c r="L30" s="58"/>
      <c r="M30" s="58"/>
      <c r="N30" s="63">
        <v>1345.1</v>
      </c>
      <c r="O30" s="38"/>
      <c r="P30" s="65">
        <f t="shared" si="2"/>
        <v>562.20000000000005</v>
      </c>
      <c r="Q30" s="18">
        <v>322.59999999999991</v>
      </c>
      <c r="R30" s="20">
        <f t="shared" si="3"/>
        <v>239.60000000000014</v>
      </c>
    </row>
    <row r="31" spans="1:18" ht="14.25" customHeight="1">
      <c r="B31" s="29" t="s">
        <v>63</v>
      </c>
      <c r="C31" s="74"/>
      <c r="D31" s="73"/>
      <c r="E31" s="66"/>
      <c r="F31" s="66"/>
      <c r="G31" s="66"/>
      <c r="H31" s="66"/>
      <c r="I31" s="67"/>
      <c r="J31" s="67"/>
      <c r="K31" s="75">
        <v>21519.4</v>
      </c>
      <c r="L31" s="64"/>
      <c r="M31" s="64"/>
      <c r="N31" s="75">
        <v>15757.4</v>
      </c>
      <c r="P31" s="65">
        <f t="shared" si="2"/>
        <v>5762.0000000000018</v>
      </c>
      <c r="Q31" s="18">
        <v>3466.1000000000004</v>
      </c>
      <c r="R31" s="20">
        <f t="shared" si="3"/>
        <v>2295.9000000000015</v>
      </c>
    </row>
    <row r="32" spans="1:18" ht="14.25" customHeight="1">
      <c r="B32" s="73"/>
      <c r="C32" s="74"/>
      <c r="D32" s="73"/>
      <c r="E32" s="66"/>
      <c r="F32" s="66"/>
      <c r="G32" s="66"/>
      <c r="H32" s="66"/>
      <c r="I32" s="67"/>
      <c r="J32" s="67"/>
      <c r="K32" s="63">
        <f>SUM(K24:K31)</f>
        <v>59969.9</v>
      </c>
      <c r="L32" s="64"/>
      <c r="M32" s="64"/>
      <c r="N32" s="63">
        <v>41982.700000000004</v>
      </c>
      <c r="Q32" s="18"/>
      <c r="R32" s="20"/>
    </row>
    <row r="33" spans="1:18" ht="14.25" customHeight="1">
      <c r="B33" s="73"/>
      <c r="C33" s="74"/>
      <c r="D33" s="73"/>
      <c r="E33" s="66"/>
      <c r="F33" s="66"/>
      <c r="G33" s="66"/>
      <c r="H33" s="66"/>
      <c r="I33" s="67"/>
      <c r="J33" s="67"/>
      <c r="K33" s="63"/>
      <c r="L33" s="64"/>
      <c r="M33" s="64"/>
      <c r="N33" s="63"/>
      <c r="Q33" s="18"/>
    </row>
    <row r="34" spans="1:18" ht="14.25" customHeight="1">
      <c r="A34" s="29" t="s">
        <v>74</v>
      </c>
      <c r="B34" s="73"/>
      <c r="C34" s="74"/>
      <c r="D34" s="73"/>
      <c r="E34" s="66"/>
      <c r="F34" s="66"/>
      <c r="G34" s="66"/>
      <c r="H34" s="66"/>
      <c r="I34" s="67"/>
      <c r="J34" s="67"/>
      <c r="K34" s="63">
        <v>12187</v>
      </c>
      <c r="L34" s="64"/>
      <c r="M34" s="64"/>
      <c r="N34" s="63">
        <v>9159.5</v>
      </c>
      <c r="P34" s="65">
        <f>+K34-N34</f>
        <v>3027.5</v>
      </c>
      <c r="Q34" s="18">
        <v>1823.3999999999996</v>
      </c>
      <c r="R34" s="20">
        <f t="shared" si="3"/>
        <v>1204.1000000000004</v>
      </c>
    </row>
    <row r="35" spans="1:18" ht="14.25" customHeight="1">
      <c r="A35" s="29"/>
      <c r="B35" s="73"/>
      <c r="C35" s="74"/>
      <c r="D35" s="73"/>
      <c r="E35" s="66"/>
      <c r="F35" s="66"/>
      <c r="G35" s="66"/>
      <c r="H35" s="66"/>
      <c r="I35" s="67"/>
      <c r="J35" s="67"/>
      <c r="K35" s="76">
        <f>+K32+K34</f>
        <v>72156.899999999994</v>
      </c>
      <c r="L35" s="64"/>
      <c r="M35" s="64"/>
      <c r="N35" s="76">
        <v>51142.200000000004</v>
      </c>
      <c r="P35" s="65"/>
      <c r="Q35" s="18"/>
      <c r="R35" s="20"/>
    </row>
    <row r="36" spans="1:18" ht="14.25" customHeight="1">
      <c r="A36" s="29"/>
      <c r="B36" s="73"/>
      <c r="C36" s="74"/>
      <c r="D36" s="73"/>
      <c r="E36" s="66"/>
      <c r="F36" s="66"/>
      <c r="G36" s="66"/>
      <c r="H36" s="66"/>
      <c r="I36" s="67"/>
      <c r="J36" s="67"/>
      <c r="K36" s="77"/>
      <c r="L36" s="64"/>
      <c r="M36" s="64"/>
      <c r="N36" s="77"/>
      <c r="Q36" s="18"/>
    </row>
    <row r="37" spans="1:18" ht="14.25" customHeight="1">
      <c r="A37" s="72" t="s">
        <v>75</v>
      </c>
      <c r="B37" s="66"/>
      <c r="C37" s="66"/>
      <c r="D37" s="66"/>
      <c r="E37" s="66"/>
      <c r="F37" s="66"/>
      <c r="G37" s="66"/>
      <c r="H37" s="66"/>
      <c r="I37" s="67"/>
      <c r="J37" s="67"/>
      <c r="K37" s="71">
        <f>+K21-K35</f>
        <v>53030.3</v>
      </c>
      <c r="L37" s="64"/>
      <c r="M37" s="64"/>
      <c r="N37" s="71">
        <v>39317.1</v>
      </c>
      <c r="P37" s="65">
        <f>+K37-N37</f>
        <v>13713.200000000004</v>
      </c>
      <c r="Q37" s="18">
        <v>7716</v>
      </c>
      <c r="R37" s="20">
        <f t="shared" si="3"/>
        <v>5997.2000000000044</v>
      </c>
    </row>
    <row r="38" spans="1:18" ht="14.25" customHeight="1">
      <c r="A38" s="72"/>
      <c r="B38" s="66"/>
      <c r="C38" s="66"/>
      <c r="D38" s="66"/>
      <c r="E38" s="66"/>
      <c r="F38" s="66"/>
      <c r="G38" s="66"/>
      <c r="H38" s="66"/>
      <c r="I38" s="67"/>
      <c r="J38" s="67"/>
      <c r="L38" s="64"/>
      <c r="M38" s="64"/>
      <c r="N38" s="53"/>
      <c r="Q38" s="18"/>
    </row>
    <row r="39" spans="1:18" ht="14.25" customHeight="1">
      <c r="A39" s="72" t="s">
        <v>76</v>
      </c>
      <c r="B39" s="66"/>
      <c r="C39" s="66"/>
      <c r="D39" s="66"/>
      <c r="E39" s="66"/>
      <c r="F39" s="66"/>
      <c r="G39" s="66"/>
      <c r="H39" s="66"/>
      <c r="I39" s="67"/>
      <c r="J39" s="67"/>
      <c r="K39" s="63"/>
      <c r="L39" s="64"/>
      <c r="M39" s="64"/>
      <c r="N39" s="63"/>
      <c r="O39" s="38"/>
      <c r="Q39" s="18"/>
    </row>
    <row r="40" spans="1:18" ht="14.25" customHeight="1">
      <c r="B40" s="29" t="s">
        <v>77</v>
      </c>
      <c r="C40" s="66"/>
      <c r="D40" s="72"/>
      <c r="E40" s="66"/>
      <c r="F40" s="66"/>
      <c r="G40" s="66"/>
      <c r="H40" s="66"/>
      <c r="I40" s="67"/>
      <c r="J40" s="67"/>
      <c r="K40" s="63">
        <v>21131</v>
      </c>
      <c r="L40" s="64"/>
      <c r="M40" s="64"/>
      <c r="N40" s="63">
        <v>15451.6</v>
      </c>
      <c r="O40" s="69"/>
      <c r="P40" s="65">
        <f>+K40-N40</f>
        <v>5679.4</v>
      </c>
      <c r="Q40" s="18">
        <v>3441.6000000000004</v>
      </c>
      <c r="R40" s="20">
        <f t="shared" ref="R40:R51" si="4">+P40-Q40</f>
        <v>2237.7999999999993</v>
      </c>
    </row>
    <row r="41" spans="1:18" ht="14.25" customHeight="1">
      <c r="B41" s="29" t="s">
        <v>78</v>
      </c>
      <c r="C41" s="66"/>
      <c r="D41" s="66"/>
      <c r="E41" s="66"/>
      <c r="F41" s="66"/>
      <c r="G41" s="66"/>
      <c r="H41" s="66"/>
      <c r="I41" s="67"/>
      <c r="J41" s="67"/>
      <c r="K41" s="78">
        <v>19215.7</v>
      </c>
      <c r="L41" s="64"/>
      <c r="M41" s="64"/>
      <c r="N41" s="78">
        <v>13862.9</v>
      </c>
      <c r="O41" s="38"/>
      <c r="P41" s="65">
        <f>+K41-N41</f>
        <v>5352.8000000000011</v>
      </c>
      <c r="Q41" s="18">
        <v>3017.6000000000004</v>
      </c>
      <c r="R41" s="20">
        <f t="shared" si="4"/>
        <v>2335.2000000000007</v>
      </c>
    </row>
    <row r="42" spans="1:18" ht="14.25" customHeight="1">
      <c r="B42" s="29" t="s">
        <v>79</v>
      </c>
      <c r="C42" s="66"/>
      <c r="D42" s="66"/>
      <c r="E42" s="72"/>
      <c r="F42" s="66"/>
      <c r="G42" s="66"/>
      <c r="H42" s="66"/>
      <c r="I42" s="67"/>
      <c r="J42" s="67"/>
      <c r="K42" s="71">
        <v>2903.1</v>
      </c>
      <c r="L42" s="64"/>
      <c r="M42" s="64"/>
      <c r="N42" s="71">
        <v>2116.3000000000002</v>
      </c>
      <c r="O42" s="38"/>
      <c r="P42" s="65">
        <f>+K42-N42</f>
        <v>786.79999999999973</v>
      </c>
      <c r="Q42" s="18">
        <v>391.70000000000027</v>
      </c>
      <c r="R42" s="20">
        <f t="shared" si="4"/>
        <v>395.09999999999945</v>
      </c>
    </row>
    <row r="43" spans="1:18" ht="14.25" customHeight="1">
      <c r="B43" s="66"/>
      <c r="C43" s="66"/>
      <c r="D43" s="66"/>
      <c r="E43" s="72"/>
      <c r="F43" s="66"/>
      <c r="G43" s="66"/>
      <c r="H43" s="66"/>
      <c r="I43" s="67"/>
      <c r="J43" s="67"/>
      <c r="K43" s="76">
        <f>SUM(K40:K42)</f>
        <v>43249.799999999996</v>
      </c>
      <c r="L43" s="64"/>
      <c r="M43" s="64"/>
      <c r="N43" s="76">
        <v>31430.799999999999</v>
      </c>
      <c r="O43" s="38"/>
      <c r="Q43" s="18"/>
      <c r="R43" s="20"/>
    </row>
    <row r="44" spans="1:18" ht="14.25" customHeight="1">
      <c r="A44" s="72" t="s">
        <v>80</v>
      </c>
      <c r="B44" s="66"/>
      <c r="C44" s="66"/>
      <c r="D44" s="66"/>
      <c r="E44" s="72"/>
      <c r="F44" s="66"/>
      <c r="G44" s="66"/>
      <c r="H44" s="66"/>
      <c r="I44" s="67"/>
      <c r="J44" s="67"/>
      <c r="K44" s="63">
        <f>+K37-K43</f>
        <v>9780.5000000000073</v>
      </c>
      <c r="L44" s="58"/>
      <c r="M44" s="58"/>
      <c r="N44" s="63">
        <v>7886.2999999999993</v>
      </c>
      <c r="O44" s="38"/>
      <c r="P44" s="18">
        <f t="shared" ref="P44:P51" si="5">+K44-N44</f>
        <v>1894.200000000008</v>
      </c>
      <c r="Q44" s="18">
        <v>865.09999999999854</v>
      </c>
      <c r="R44" s="20">
        <f t="shared" si="4"/>
        <v>1029.1000000000095</v>
      </c>
    </row>
    <row r="45" spans="1:18" ht="14.25" hidden="1" customHeight="1">
      <c r="A45" s="72"/>
      <c r="B45" s="29" t="s">
        <v>81</v>
      </c>
      <c r="C45" s="66"/>
      <c r="D45" s="66"/>
      <c r="E45" s="72"/>
      <c r="F45" s="66"/>
      <c r="G45" s="66"/>
      <c r="H45" s="66"/>
      <c r="I45" s="67"/>
      <c r="J45" s="67"/>
      <c r="K45" s="63">
        <v>0</v>
      </c>
      <c r="L45" s="58"/>
      <c r="M45" s="58"/>
      <c r="N45" s="63">
        <v>0</v>
      </c>
      <c r="O45" s="38"/>
      <c r="Q45" s="18">
        <v>0</v>
      </c>
      <c r="R45" s="20">
        <f t="shared" si="4"/>
        <v>0</v>
      </c>
    </row>
    <row r="46" spans="1:18" ht="14.25" customHeight="1">
      <c r="A46" s="66"/>
      <c r="B46" s="79" t="s">
        <v>82</v>
      </c>
      <c r="C46" s="66"/>
      <c r="D46" s="66"/>
      <c r="E46" s="72"/>
      <c r="F46" s="66"/>
      <c r="G46" s="66"/>
      <c r="H46" s="66"/>
      <c r="I46" s="67"/>
      <c r="J46" s="67"/>
      <c r="K46" s="71">
        <v>5036.8</v>
      </c>
      <c r="L46" s="58"/>
      <c r="M46" s="58"/>
      <c r="N46" s="71">
        <v>3444.2</v>
      </c>
      <c r="O46" s="80"/>
      <c r="P46" s="18">
        <f t="shared" si="5"/>
        <v>1592.6000000000004</v>
      </c>
      <c r="Q46" s="18">
        <v>-1063.8000000000002</v>
      </c>
      <c r="R46" s="20">
        <f t="shared" si="4"/>
        <v>2656.4000000000005</v>
      </c>
    </row>
    <row r="47" spans="1:18" ht="14.25" customHeight="1">
      <c r="A47" s="66"/>
      <c r="B47" s="29" t="s">
        <v>83</v>
      </c>
      <c r="C47" s="66"/>
      <c r="D47" s="66"/>
      <c r="E47" s="72"/>
      <c r="F47" s="66"/>
      <c r="G47" s="66"/>
      <c r="H47" s="66"/>
      <c r="I47" s="67"/>
      <c r="J47" s="67"/>
      <c r="K47" s="81">
        <f>+K44+K46</f>
        <v>14817.300000000007</v>
      </c>
      <c r="L47" s="58"/>
      <c r="M47" s="58"/>
      <c r="N47" s="81">
        <v>11330.5</v>
      </c>
      <c r="O47" s="38"/>
      <c r="P47" s="18"/>
      <c r="Q47" s="18"/>
      <c r="R47" s="20"/>
    </row>
    <row r="48" spans="1:18" ht="14.25" customHeight="1">
      <c r="A48" s="66"/>
      <c r="B48" s="29" t="s">
        <v>84</v>
      </c>
      <c r="C48" s="66"/>
      <c r="D48" s="66"/>
      <c r="E48" s="72"/>
      <c r="F48" s="66"/>
      <c r="G48" s="66"/>
      <c r="H48" s="66"/>
      <c r="I48" s="67"/>
      <c r="J48" s="67"/>
      <c r="K48" s="82">
        <v>-10863.1</v>
      </c>
      <c r="L48" s="58"/>
      <c r="M48" s="58"/>
      <c r="N48" s="82">
        <v>-9629.4</v>
      </c>
      <c r="O48" s="38"/>
      <c r="P48" s="18">
        <f t="shared" si="5"/>
        <v>-1233.7000000000007</v>
      </c>
      <c r="Q48" s="18">
        <v>-1389.6000000000004</v>
      </c>
      <c r="R48" s="20">
        <f t="shared" si="4"/>
        <v>155.89999999999964</v>
      </c>
    </row>
    <row r="49" spans="1:18" ht="14.25" customHeight="1">
      <c r="A49" s="66"/>
      <c r="B49" s="29" t="s">
        <v>85</v>
      </c>
      <c r="C49" s="66"/>
      <c r="D49" s="66"/>
      <c r="E49" s="72"/>
      <c r="F49" s="66"/>
      <c r="G49" s="66"/>
      <c r="H49" s="66"/>
      <c r="I49" s="67"/>
      <c r="J49" s="67"/>
      <c r="K49" s="83">
        <v>-716</v>
      </c>
      <c r="L49" s="58"/>
      <c r="M49" s="58"/>
      <c r="N49" s="83">
        <v>-569.20000000000005</v>
      </c>
      <c r="O49" s="38"/>
      <c r="P49" s="18">
        <f t="shared" si="5"/>
        <v>-146.79999999999995</v>
      </c>
      <c r="Q49" s="18">
        <v>-74.500000000000057</v>
      </c>
      <c r="R49" s="20">
        <f t="shared" si="4"/>
        <v>-72.299999999999898</v>
      </c>
    </row>
    <row r="50" spans="1:18" ht="14.25" customHeight="1">
      <c r="A50" s="66"/>
      <c r="B50" s="29" t="s">
        <v>86</v>
      </c>
      <c r="C50" s="66"/>
      <c r="D50" s="66"/>
      <c r="E50" s="72"/>
      <c r="F50" s="66"/>
      <c r="G50" s="66"/>
      <c r="H50" s="66"/>
      <c r="I50" s="67"/>
      <c r="J50" s="67"/>
      <c r="K50" s="63">
        <f>+K47+K48+K49</f>
        <v>3238.2000000000062</v>
      </c>
      <c r="L50" s="58"/>
      <c r="M50" s="58"/>
      <c r="N50" s="63">
        <v>1131.9000000000003</v>
      </c>
      <c r="O50" s="38"/>
      <c r="P50" s="18">
        <f t="shared" si="5"/>
        <v>2106.3000000000056</v>
      </c>
      <c r="Q50" s="18">
        <v>-1662.8000000000013</v>
      </c>
      <c r="R50" s="20">
        <f t="shared" si="4"/>
        <v>3769.1000000000067</v>
      </c>
    </row>
    <row r="51" spans="1:18" ht="14.25" customHeight="1">
      <c r="A51" s="66"/>
      <c r="B51" s="29" t="s">
        <v>87</v>
      </c>
      <c r="C51" s="66"/>
      <c r="D51" s="66"/>
      <c r="E51" s="72"/>
      <c r="F51" s="66"/>
      <c r="G51" s="66"/>
      <c r="H51" s="66"/>
      <c r="I51" s="67"/>
      <c r="J51" s="67"/>
      <c r="K51" s="83">
        <v>-738.4</v>
      </c>
      <c r="L51" s="58"/>
      <c r="M51" s="58"/>
      <c r="N51" s="83">
        <v>-426.2</v>
      </c>
      <c r="O51" s="38"/>
      <c r="P51" s="18">
        <f t="shared" si="5"/>
        <v>-312.2</v>
      </c>
      <c r="Q51" s="18">
        <v>0</v>
      </c>
      <c r="R51" s="20">
        <f t="shared" si="4"/>
        <v>-312.2</v>
      </c>
    </row>
    <row r="52" spans="1:18" ht="14.25" customHeight="1" thickBot="1">
      <c r="A52" s="72" t="s">
        <v>88</v>
      </c>
      <c r="B52" s="72"/>
      <c r="C52" s="72"/>
      <c r="D52" s="72"/>
      <c r="E52" s="72"/>
      <c r="F52" s="72"/>
      <c r="G52" s="72"/>
      <c r="H52" s="66"/>
      <c r="I52" s="67"/>
      <c r="J52" s="67"/>
      <c r="K52" s="84">
        <f>+K50+K51</f>
        <v>2499.8000000000061</v>
      </c>
      <c r="L52" s="64"/>
      <c r="M52" s="64"/>
      <c r="N52" s="84">
        <v>705.70000000000027</v>
      </c>
      <c r="O52" s="69"/>
      <c r="P52" s="18"/>
      <c r="Q52" s="18"/>
      <c r="R52" s="20"/>
    </row>
    <row r="53" spans="1:18" ht="14.25" customHeight="1" thickTop="1">
      <c r="A53" s="66"/>
      <c r="B53" s="66"/>
      <c r="C53" s="66"/>
      <c r="D53" s="66"/>
      <c r="E53" s="66"/>
      <c r="F53" s="66"/>
      <c r="G53" s="66"/>
      <c r="H53" s="66"/>
      <c r="I53" s="67"/>
      <c r="J53" s="67"/>
      <c r="K53" s="85"/>
      <c r="L53" s="58"/>
      <c r="M53" s="58"/>
      <c r="O53" s="38"/>
    </row>
    <row r="54" spans="1:18" ht="14.25" hidden="1" customHeight="1">
      <c r="A54" s="66" t="s">
        <v>48</v>
      </c>
      <c r="B54" s="66"/>
      <c r="C54" s="66"/>
      <c r="D54" s="66"/>
      <c r="E54" s="66"/>
      <c r="F54" s="66"/>
      <c r="G54" s="66"/>
      <c r="H54" s="66"/>
      <c r="I54" s="67"/>
      <c r="J54" s="67"/>
      <c r="K54" s="86"/>
      <c r="L54" s="58"/>
      <c r="M54" s="58"/>
      <c r="O54" s="38"/>
    </row>
    <row r="55" spans="1:18" ht="14.25" hidden="1" customHeight="1">
      <c r="A55" s="66"/>
      <c r="B55" s="66"/>
      <c r="C55" s="66"/>
      <c r="D55" s="66"/>
      <c r="E55" s="66"/>
      <c r="F55" s="66"/>
      <c r="G55" s="66"/>
      <c r="H55" s="66"/>
      <c r="I55" s="67"/>
      <c r="J55" s="67"/>
      <c r="K55" s="87"/>
      <c r="L55" s="58"/>
      <c r="M55" s="58"/>
      <c r="O55" s="38"/>
    </row>
    <row r="56" spans="1:18" ht="14.25" hidden="1" customHeight="1">
      <c r="A56" s="44"/>
      <c r="B56" s="45"/>
      <c r="C56" s="45"/>
      <c r="D56" s="45"/>
      <c r="E56" s="45"/>
      <c r="F56" s="45"/>
      <c r="G56" s="45"/>
      <c r="H56" s="45"/>
      <c r="I56" s="46"/>
      <c r="J56" s="45"/>
      <c r="K56" s="45"/>
      <c r="L56" s="45"/>
      <c r="M56" s="45"/>
      <c r="O56" s="38"/>
    </row>
    <row r="57" spans="1:18" ht="14.25" hidden="1" customHeight="1">
      <c r="A57" s="44"/>
      <c r="B57" s="45"/>
      <c r="C57" s="45"/>
      <c r="D57" s="45"/>
      <c r="E57" s="45"/>
      <c r="F57" s="45"/>
      <c r="G57" s="45"/>
      <c r="H57" s="45"/>
      <c r="I57" s="47"/>
      <c r="J57" s="48"/>
      <c r="K57" s="45"/>
      <c r="L57" s="45"/>
      <c r="M57" s="45"/>
      <c r="O57" s="38"/>
    </row>
    <row r="58" spans="1:18" ht="14.25" hidden="1" customHeight="1">
      <c r="A58" s="49"/>
      <c r="B58" s="49"/>
      <c r="C58" s="50"/>
      <c r="D58" s="49"/>
      <c r="E58" s="49"/>
      <c r="F58" s="49"/>
      <c r="G58" s="49"/>
      <c r="H58" s="49"/>
      <c r="I58" s="49"/>
      <c r="J58" s="49"/>
      <c r="K58" s="49"/>
      <c r="L58" s="49"/>
      <c r="M58" s="49"/>
      <c r="O58" s="38"/>
    </row>
    <row r="59" spans="1:18" ht="12.75" hidden="1" customHeight="1">
      <c r="A59" s="44" t="s">
        <v>49</v>
      </c>
      <c r="B59" s="45"/>
      <c r="C59" s="45"/>
      <c r="D59" s="45"/>
      <c r="E59" s="45"/>
      <c r="F59" s="45"/>
      <c r="G59" s="45"/>
      <c r="H59" s="45"/>
      <c r="I59" s="46"/>
      <c r="J59" s="45"/>
      <c r="K59" s="45"/>
      <c r="L59" s="45"/>
      <c r="M59" s="45"/>
      <c r="N59" s="88"/>
      <c r="O59" s="88"/>
      <c r="Q59" s="38"/>
    </row>
    <row r="60" spans="1:18" ht="12.75" hidden="1" customHeight="1">
      <c r="A60" s="44" t="s">
        <v>50</v>
      </c>
      <c r="B60" s="45"/>
      <c r="C60" s="45"/>
      <c r="D60" s="45"/>
      <c r="E60" s="45"/>
      <c r="F60" s="45"/>
      <c r="G60" s="45"/>
      <c r="H60" s="45"/>
      <c r="I60" s="47"/>
      <c r="J60" s="48"/>
      <c r="K60" s="45"/>
      <c r="L60" s="45"/>
      <c r="M60" s="45"/>
      <c r="N60" s="88"/>
      <c r="O60" s="88"/>
      <c r="Q60" s="38"/>
    </row>
    <row r="61" spans="1:18" ht="14.25" hidden="1" customHeight="1">
      <c r="O61" s="38"/>
    </row>
    <row r="62" spans="1:18" ht="14.25" hidden="1" customHeight="1">
      <c r="O62" s="38"/>
    </row>
    <row r="63" spans="1:18" ht="14.25" customHeight="1">
      <c r="O63" s="38"/>
    </row>
    <row r="64" spans="1:18" ht="14.25" customHeight="1">
      <c r="O64" s="38"/>
    </row>
    <row r="65" spans="15:15" ht="14.25" customHeight="1">
      <c r="O65" s="38"/>
    </row>
    <row r="66" spans="15:15" ht="14.25" customHeight="1">
      <c r="O66" s="69"/>
    </row>
  </sheetData>
  <pageMargins left="0.94488188976377996" right="0.59055118110236204" top="0.61" bottom="0.18" header="0.36" footer="0.41"/>
  <pageSetup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Balance!Print_Area</vt:lpstr>
      <vt:lpstr>Est.Res.!Print_Area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 Sanchez</dc:creator>
  <cp:lastModifiedBy>Eliseo Sanchez</cp:lastModifiedBy>
  <cp:lastPrinted>2019-08-23T21:53:49Z</cp:lastPrinted>
  <dcterms:created xsi:type="dcterms:W3CDTF">2019-08-23T21:49:21Z</dcterms:created>
  <dcterms:modified xsi:type="dcterms:W3CDTF">2019-08-23T22:13:31Z</dcterms:modified>
</cp:coreProperties>
</file>