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NOTA Y CONSOLIDACION E.F\2019\CONSOLIDACIONES INTERMEDIAS\EEF\"/>
    </mc:Choice>
  </mc:AlternateContent>
  <bookViews>
    <workbookView xWindow="0" yWindow="0" windowWidth="28800" windowHeight="12300" activeTab="1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Balance!$A$1:$D$49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C17" i="1" l="1"/>
  <c r="C11" i="1"/>
  <c r="C35" i="1"/>
  <c r="B21" i="2"/>
  <c r="C43" i="1" l="1"/>
  <c r="C27" i="1"/>
  <c r="B11" i="2"/>
  <c r="C24" i="1"/>
  <c r="B31" i="2" l="1"/>
  <c r="C39" i="1"/>
  <c r="C46" i="1" l="1"/>
  <c r="B38" i="2"/>
  <c r="B41" i="2" l="1"/>
  <c r="B45" i="2" s="1"/>
  <c r="B47" i="2" l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<sst xmlns="http://schemas.openxmlformats.org/spreadsheetml/2006/main" count="73" uniqueCount="67">
  <si>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</si>
  <si>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</si>
  <si>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</si>
  <si>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</si>
  <si>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</si>
  <si>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</si>
  <si>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</si>
  <si>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</si>
  <si>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</si>
  <si>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</si>
  <si>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</si>
  <si>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</si>
  <si>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</si>
  <si>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</si>
  <si>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</si>
  <si>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</si>
  <si>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</si>
  <si>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</si>
  <si>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</si>
  <si>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</si>
  <si>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</si>
  <si>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</si>
  <si>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</si>
  <si>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</si>
  <si>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</si>
  <si>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</si>
  <si>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</si>
  <si>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</si>
  <si>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</si>
  <si>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</si>
  <si>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</si>
  <si>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</si>
  <si>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</si>
  <si>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</si>
  <si>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</si>
  <si>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</si>
  <si>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</si>
  <si>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</si>
  <si>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</si>
  <si>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</si>
  <si>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</si>
  <si>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</si>
  <si>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</si>
  <si>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</si>
  <si>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</si>
  <si>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</si>
  <si>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</si>
  <si>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</si>
  <si>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</si>
  <si>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</si>
  <si>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</si>
  <si>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</si>
  <si>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</si>
  <si>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</si>
  <si>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</si>
  <si>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</si>
  <si>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</si>
  <si>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 y contribución especial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</si>
  <si>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</si>
  <si>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</si>
  <si>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</si>
  <si>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</si>
  <si>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</si>
  <si>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Balance General Consolidado Intermedio</t>
  </si>
  <si>
    <t xml:space="preserve">Al 30 de junio de 2019 </t>
  </si>
  <si>
    <t>Estado Consolidado de Resultado Intermedio</t>
  </si>
  <si>
    <t>Por el período 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</si>
</sst>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\(#,##0.0\)"/>
    <numFmt numFmtId="165" formatCode="#,##0.0_);\(#,##0.0\)"/>
    <numFmt numFmtId="167" formatCode="_ * #,##0.00_ ;_ * \-#,##0.00_ ;_ * &quot;-&quot;??_ ;_ @_ "/>
  </numFmts>
  <fonts count="6">
    <font>
      <sz val="10"/>
      <name val="Arial"/>
    </font>
    <font>
      <sz val="10"/>
      <name val="Geneva"/>
      <family val="2"/>
    </font>
    <font>
      <b/>
      <sz val="10"/>
      <name val="Univers for KPMG"/>
    </font>
    <font>
      <sz val="10"/>
      <name val="Arial"/>
    </font>
    <font>
      <sz val="10"/>
      <name val="Univers for KPMG"/>
    </font>
    <font>
      <b/>
      <u/>
      <sz val="10"/>
      <name val="Univers for KPM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0" xfId="1" applyFont="1" applyFill="1"/>
    <xf numFmtId="0" fontId="4" fillId="0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/>
    <xf numFmtId="0" fontId="2" fillId="2" borderId="0" xfId="1" applyFont="1" applyFill="1"/>
    <xf numFmtId="0" fontId="4" fillId="2" borderId="0" xfId="1" applyFont="1" applyFill="1" applyAlignment="1">
      <alignment horizontal="right"/>
    </xf>
    <xf numFmtId="164" fontId="4" fillId="2" borderId="1" xfId="0" applyNumberFormat="1" applyFont="1" applyFill="1" applyBorder="1"/>
    <xf numFmtId="37" fontId="4" fillId="2" borderId="0" xfId="1" applyNumberFormat="1" applyFont="1" applyFill="1" applyBorder="1"/>
    <xf numFmtId="0" fontId="4" fillId="2" borderId="0" xfId="1" applyFont="1" applyFill="1" applyAlignment="1">
      <alignment horizontal="left" indent="1"/>
    </xf>
    <xf numFmtId="0" fontId="4" fillId="2" borderId="0" xfId="1" applyFont="1" applyFill="1" applyAlignment="1">
      <alignment horizontal="center"/>
    </xf>
    <xf numFmtId="164" fontId="4" fillId="2" borderId="0" xfId="0" applyNumberFormat="1" applyFont="1" applyFill="1"/>
    <xf numFmtId="164" fontId="4" fillId="2" borderId="2" xfId="0" applyNumberFormat="1" applyFont="1" applyFill="1" applyBorder="1"/>
    <xf numFmtId="37" fontId="4" fillId="2" borderId="0" xfId="1" applyNumberFormat="1" applyFont="1" applyFill="1"/>
    <xf numFmtId="165" fontId="4" fillId="2" borderId="1" xfId="1" applyNumberFormat="1" applyFont="1" applyFill="1" applyBorder="1"/>
    <xf numFmtId="37" fontId="4" fillId="2" borderId="0" xfId="2" applyNumberFormat="1" applyFont="1" applyFill="1" applyBorder="1"/>
    <xf numFmtId="0" fontId="4" fillId="2" borderId="3" xfId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center"/>
    </xf>
    <xf numFmtId="37" fontId="4" fillId="0" borderId="0" xfId="1" applyNumberFormat="1" applyFont="1" applyFill="1"/>
    <xf numFmtId="0" fontId="4" fillId="0" borderId="0" xfId="1" applyFont="1" applyFill="1" applyAlignment="1"/>
    <xf numFmtId="0" fontId="2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2" fillId="2" borderId="0" xfId="0" applyFont="1" applyFill="1"/>
    <xf numFmtId="165" fontId="4" fillId="2" borderId="1" xfId="3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5" fontId="4" fillId="2" borderId="0" xfId="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indent="1"/>
    </xf>
    <xf numFmtId="0" fontId="2" fillId="0" borderId="0" xfId="1" applyFont="1" applyFill="1"/>
    <xf numFmtId="0" fontId="4" fillId="2" borderId="0" xfId="0" applyFont="1" applyFill="1"/>
    <xf numFmtId="0" fontId="4" fillId="2" borderId="0" xfId="0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5" fontId="4" fillId="2" borderId="1" xfId="1" applyNumberFormat="1" applyFont="1" applyFill="1" applyBorder="1" applyAlignment="1">
      <alignment horizontal="right"/>
    </xf>
    <xf numFmtId="0" fontId="4" fillId="2" borderId="0" xfId="0" applyFont="1" applyFill="1" applyBorder="1"/>
    <xf numFmtId="165" fontId="4" fillId="2" borderId="0" xfId="1" applyNumberFormat="1" applyFont="1" applyFill="1" applyAlignment="1"/>
    <xf numFmtId="165" fontId="4" fillId="2" borderId="0" xfId="1" applyNumberFormat="1" applyFont="1" applyFill="1" applyBorder="1" applyAlignment="1"/>
    <xf numFmtId="165" fontId="4" fillId="0" borderId="0" xfId="1" applyNumberFormat="1" applyFont="1" applyFill="1" applyAlignment="1"/>
    <xf numFmtId="165" fontId="4" fillId="2" borderId="1" xfId="1" applyNumberFormat="1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Alignment="1"/>
    <xf numFmtId="165" fontId="4" fillId="2" borderId="2" xfId="1" applyNumberFormat="1" applyFont="1" applyFill="1" applyBorder="1" applyAlignment="1"/>
    <xf numFmtId="37" fontId="4" fillId="2" borderId="0" xfId="1" applyNumberFormat="1" applyFont="1" applyFill="1" applyBorder="1" applyAlignment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</cellXfs>
  <cellStyles count="4">
    <cellStyle name="Comma_Balances 2006 scotiabank Firma" xfId="3"/>
    <cellStyle name="Millares_Bal, Utl, Fluj y anex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19/02.%20JUNIO%202019/SES/CONSOLIDACION%20SES%2030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zoomScale="87" zoomScaleNormal="87" workbookViewId="0">
      <selection activeCell="A6" sqref="A6:C6"/>
    </sheetView>
  </sheetViews>
  <sheetFormatPr defaultColWidth="10.7109375" defaultRowHeight="14.1" customHeight="1"/>
  <cols>
    <col min="1" max="1" width="64.5703125" style="7" customWidth="1"/>
    <col min="2" max="2" width="3.5703125" style="24" customWidth="1"/>
    <col min="3" max="3" width="13.7109375" style="7" customWidth="1"/>
    <col min="4" max="4" width="3.5703125" style="7" customWidth="1"/>
    <col min="5" max="16384" width="10.7109375" style="7"/>
  </cols>
  <sheetData>
    <row r="1" spans="1:8" s="3" customFormat="1" ht="17.25" customHeight="1">
      <c r="A1" s="55" t="s">
        <v>0</v>
      </c>
      <c r="B1" s="55"/>
      <c r="C1" s="55"/>
      <c r="D1" s="1"/>
      <c r="E1" s="2"/>
    </row>
    <row r="2" spans="1:8" s="3" customFormat="1" ht="17.25" customHeight="1">
      <c r="A2" s="55" t="s">
        <v>1</v>
      </c>
      <c r="B2" s="55"/>
      <c r="C2" s="55"/>
      <c r="D2" s="1"/>
      <c r="E2" s="2"/>
    </row>
    <row r="3" spans="1:8" s="3" customFormat="1" ht="17.25" customHeight="1">
      <c r="A3" s="56" t="s">
        <v>2</v>
      </c>
      <c r="B3" s="56"/>
      <c r="C3" s="56"/>
      <c r="D3" s="2"/>
      <c r="E3" s="2"/>
    </row>
    <row r="4" spans="1:8" s="3" customFormat="1" ht="25.5" customHeight="1">
      <c r="A4" s="55" t="s">
        <v>63</v>
      </c>
      <c r="B4" s="55"/>
      <c r="C4" s="55"/>
      <c r="D4" s="1"/>
      <c r="E4" s="2"/>
    </row>
    <row r="5" spans="1:8" s="3" customFormat="1" ht="16.5" customHeight="1">
      <c r="A5" s="56" t="s">
        <v>64</v>
      </c>
      <c r="B5" s="56"/>
      <c r="C5" s="56"/>
      <c r="D5" s="2"/>
      <c r="E5" s="2"/>
    </row>
    <row r="6" spans="1:8" s="3" customFormat="1" ht="16.5" customHeight="1">
      <c r="A6" s="56" t="s">
        <v>3</v>
      </c>
      <c r="B6" s="56"/>
      <c r="C6" s="56"/>
      <c r="D6" s="2"/>
      <c r="E6" s="2"/>
    </row>
    <row r="7" spans="1:8" ht="15" customHeight="1" thickBot="1">
      <c r="A7" s="52"/>
      <c r="B7" s="53"/>
      <c r="C7" s="52"/>
      <c r="D7" s="4"/>
      <c r="E7" s="6"/>
    </row>
    <row r="8" spans="1:8" ht="15" customHeight="1" thickTop="1">
      <c r="A8" s="4"/>
      <c r="B8" s="5"/>
      <c r="C8" s="4"/>
      <c r="D8" s="4"/>
      <c r="E8" s="6"/>
    </row>
    <row r="9" spans="1:8" ht="14.1" customHeight="1">
      <c r="A9" s="6"/>
      <c r="B9" s="8"/>
      <c r="C9" s="9">
        <v>2019</v>
      </c>
      <c r="D9" s="8"/>
      <c r="E9" s="6"/>
    </row>
    <row r="10" spans="1:8" ht="12.75">
      <c r="A10" s="10" t="s">
        <v>4</v>
      </c>
      <c r="B10" s="8"/>
      <c r="C10" s="6"/>
      <c r="D10" s="6"/>
      <c r="E10" s="6"/>
    </row>
    <row r="11" spans="1:8" ht="12.75">
      <c r="A11" s="11" t="s">
        <v>5</v>
      </c>
      <c r="B11" s="12"/>
      <c r="C11" s="13">
        <f>SUM(C12:C15)</f>
        <v>1915285.0999999999</v>
      </c>
      <c r="D11" s="14"/>
      <c r="E11" s="6"/>
    </row>
    <row r="12" spans="1:8" ht="14.1" customHeight="1">
      <c r="A12" s="15" t="s">
        <v>6</v>
      </c>
      <c r="B12" s="16"/>
      <c r="C12" s="17">
        <v>455381</v>
      </c>
      <c r="D12" s="14"/>
      <c r="E12" s="6"/>
    </row>
    <row r="13" spans="1:8" ht="15" customHeight="1">
      <c r="A13" s="15" t="s">
        <v>7</v>
      </c>
      <c r="B13" s="16"/>
      <c r="C13" s="17">
        <v>3300</v>
      </c>
      <c r="D13" s="14"/>
      <c r="E13" s="6"/>
      <c r="H13" s="15"/>
    </row>
    <row r="14" spans="1:8" ht="14.1" customHeight="1">
      <c r="A14" s="15" t="s">
        <v>8</v>
      </c>
      <c r="B14" s="16"/>
      <c r="C14" s="17">
        <v>50157.7</v>
      </c>
      <c r="D14" s="14"/>
      <c r="E14" s="6"/>
      <c r="H14" s="15"/>
    </row>
    <row r="15" spans="1:8" ht="14.1" customHeight="1">
      <c r="A15" s="15" t="s">
        <v>9</v>
      </c>
      <c r="B15" s="16"/>
      <c r="C15" s="13">
        <v>1406446.4</v>
      </c>
      <c r="D15" s="14"/>
      <c r="E15" s="6"/>
      <c r="H15" s="15"/>
    </row>
    <row r="16" spans="1:8" ht="8.25" customHeight="1">
      <c r="A16" s="15"/>
      <c r="B16" s="16"/>
      <c r="C16" s="17"/>
      <c r="D16" s="14"/>
      <c r="E16" s="6"/>
    </row>
    <row r="17" spans="1:8" ht="14.1" customHeight="1">
      <c r="A17" s="1" t="s">
        <v>10</v>
      </c>
      <c r="B17" s="16"/>
      <c r="C17" s="13">
        <f>SUM(C18:C20)</f>
        <v>41286.300000000003</v>
      </c>
      <c r="D17" s="14"/>
      <c r="E17" s="6"/>
    </row>
    <row r="18" spans="1:8" ht="14.1" customHeight="1">
      <c r="A18" s="15" t="s">
        <v>11</v>
      </c>
      <c r="B18" s="16"/>
      <c r="C18" s="17">
        <v>2831.4</v>
      </c>
      <c r="D18" s="14"/>
      <c r="E18" s="6"/>
      <c r="H18" s="15"/>
    </row>
    <row r="19" spans="1:8" ht="14.1" customHeight="1">
      <c r="A19" s="15" t="s">
        <v>12</v>
      </c>
      <c r="B19" s="16"/>
      <c r="C19" s="17">
        <v>3914.3</v>
      </c>
      <c r="D19" s="14"/>
      <c r="E19" s="6"/>
    </row>
    <row r="20" spans="1:8" ht="14.1" customHeight="1">
      <c r="A20" s="15" t="s">
        <v>13</v>
      </c>
      <c r="B20" s="16"/>
      <c r="C20" s="13">
        <v>34540.6</v>
      </c>
      <c r="D20" s="14"/>
      <c r="E20" s="6"/>
      <c r="H20" s="15"/>
    </row>
    <row r="21" spans="1:8" ht="8.25" customHeight="1">
      <c r="A21" s="15"/>
      <c r="B21" s="16"/>
      <c r="C21" s="17"/>
      <c r="D21" s="14"/>
      <c r="E21" s="6"/>
    </row>
    <row r="22" spans="1:8" ht="14.1" customHeight="1">
      <c r="A22" s="1" t="s">
        <v>14</v>
      </c>
      <c r="B22" s="16"/>
      <c r="C22" s="17"/>
      <c r="D22" s="14"/>
      <c r="E22" s="6"/>
    </row>
    <row r="23" spans="1:8" ht="14.1" customHeight="1">
      <c r="A23" s="15" t="s">
        <v>15</v>
      </c>
      <c r="B23" s="16"/>
      <c r="C23" s="17">
        <v>40566.300000000003</v>
      </c>
      <c r="D23" s="14"/>
      <c r="E23" s="6"/>
      <c r="H23" s="15"/>
    </row>
    <row r="24" spans="1:8" ht="15.75" customHeight="1" thickBot="1">
      <c r="A24" s="11" t="s">
        <v>16</v>
      </c>
      <c r="B24" s="16"/>
      <c r="C24" s="18">
        <f>C17+C11+C23</f>
        <v>1997137.7</v>
      </c>
      <c r="D24" s="14"/>
      <c r="E24" s="6"/>
    </row>
    <row r="25" spans="1:8" ht="9" customHeight="1" thickTop="1">
      <c r="A25" s="11"/>
      <c r="B25" s="16"/>
      <c r="C25" s="14"/>
      <c r="D25" s="14"/>
      <c r="E25" s="6"/>
    </row>
    <row r="26" spans="1:8" ht="14.1" customHeight="1">
      <c r="A26" s="10" t="s">
        <v>17</v>
      </c>
      <c r="B26" s="16"/>
      <c r="C26" s="19"/>
      <c r="D26" s="19"/>
      <c r="E26" s="6"/>
    </row>
    <row r="27" spans="1:8" ht="14.1" customHeight="1">
      <c r="A27" s="11" t="s">
        <v>18</v>
      </c>
      <c r="B27" s="16"/>
      <c r="C27" s="13">
        <f>SUM(C28:C33)</f>
        <v>1712512.8</v>
      </c>
      <c r="D27" s="19"/>
      <c r="E27" s="6"/>
    </row>
    <row r="28" spans="1:8" ht="14.1" customHeight="1">
      <c r="A28" s="15" t="s">
        <v>19</v>
      </c>
      <c r="B28" s="16"/>
      <c r="C28" s="17">
        <v>1422798.3</v>
      </c>
      <c r="D28" s="19"/>
      <c r="E28" s="6"/>
    </row>
    <row r="29" spans="1:8" ht="14.1" customHeight="1">
      <c r="A29" s="15" t="s">
        <v>20</v>
      </c>
      <c r="B29" s="16"/>
      <c r="C29" s="17">
        <v>192.1</v>
      </c>
      <c r="D29" s="19"/>
      <c r="E29" s="6"/>
    </row>
    <row r="30" spans="1:8" ht="14.1" customHeight="1">
      <c r="A30" s="15" t="s">
        <v>21</v>
      </c>
      <c r="B30" s="16"/>
      <c r="C30" s="17">
        <v>212547.3</v>
      </c>
      <c r="D30" s="19"/>
      <c r="E30" s="6"/>
    </row>
    <row r="31" spans="1:8" ht="12.75" hidden="1">
      <c r="A31" s="15" t="s">
        <v>22</v>
      </c>
      <c r="B31" s="16"/>
      <c r="C31" s="17">
        <v>0</v>
      </c>
      <c r="D31" s="19"/>
      <c r="E31" s="6"/>
    </row>
    <row r="32" spans="1:8" ht="14.1" customHeight="1">
      <c r="A32" s="15" t="s">
        <v>23</v>
      </c>
      <c r="B32" s="16"/>
      <c r="C32" s="17">
        <v>70648.399999999994</v>
      </c>
      <c r="D32" s="14"/>
      <c r="E32" s="6"/>
    </row>
    <row r="33" spans="1:5" ht="15.75" customHeight="1">
      <c r="A33" s="15" t="s">
        <v>24</v>
      </c>
      <c r="B33" s="16"/>
      <c r="C33" s="13">
        <v>6326.7</v>
      </c>
      <c r="D33" s="14"/>
      <c r="E33" s="6"/>
    </row>
    <row r="34" spans="1:5" ht="7.5" customHeight="1">
      <c r="A34" s="6"/>
      <c r="B34" s="16"/>
      <c r="C34" s="17"/>
      <c r="D34" s="19"/>
      <c r="E34" s="6"/>
    </row>
    <row r="35" spans="1:5" ht="14.1" customHeight="1">
      <c r="A35" s="11" t="s">
        <v>25</v>
      </c>
      <c r="B35" s="16"/>
      <c r="C35" s="13">
        <f>SUM(C36:C38)</f>
        <v>43465.7</v>
      </c>
      <c r="D35" s="19"/>
      <c r="E35" s="6"/>
    </row>
    <row r="36" spans="1:5" ht="14.1" customHeight="1">
      <c r="A36" s="15" t="s">
        <v>26</v>
      </c>
      <c r="B36" s="16"/>
      <c r="C36" s="17">
        <v>23973.599999999999</v>
      </c>
      <c r="D36" s="19"/>
      <c r="E36" s="6"/>
    </row>
    <row r="37" spans="1:5" ht="14.1" customHeight="1">
      <c r="A37" s="15" t="s">
        <v>27</v>
      </c>
      <c r="B37" s="16"/>
      <c r="C37" s="17">
        <v>10351.299999999999</v>
      </c>
      <c r="D37" s="19"/>
      <c r="E37" s="6"/>
    </row>
    <row r="38" spans="1:5" ht="14.1" customHeight="1">
      <c r="A38" s="15" t="s">
        <v>24</v>
      </c>
      <c r="B38" s="16"/>
      <c r="C38" s="13">
        <v>9140.7999999999993</v>
      </c>
      <c r="D38" s="19"/>
      <c r="E38" s="6"/>
    </row>
    <row r="39" spans="1:5" ht="15" customHeight="1">
      <c r="A39" s="11" t="s">
        <v>28</v>
      </c>
      <c r="B39" s="16"/>
      <c r="C39" s="13">
        <f>C35+C27</f>
        <v>1755978.5</v>
      </c>
      <c r="D39" s="19"/>
      <c r="E39" s="6"/>
    </row>
    <row r="40" spans="1:5" ht="7.5" customHeight="1">
      <c r="A40" s="6"/>
      <c r="B40" s="16"/>
      <c r="C40" s="19"/>
      <c r="D40" s="19"/>
      <c r="E40" s="6"/>
    </row>
    <row r="41" spans="1:5" ht="14.25" customHeight="1">
      <c r="A41" s="11" t="s">
        <v>29</v>
      </c>
      <c r="B41" s="16"/>
      <c r="C41" s="20">
        <v>0.1</v>
      </c>
      <c r="D41" s="19"/>
      <c r="E41" s="6"/>
    </row>
    <row r="42" spans="1:5" ht="7.5" customHeight="1">
      <c r="A42" s="6"/>
      <c r="B42" s="16"/>
      <c r="C42" s="19"/>
      <c r="D42" s="19"/>
      <c r="E42" s="6"/>
    </row>
    <row r="43" spans="1:5" ht="15" customHeight="1">
      <c r="A43" s="1" t="s">
        <v>30</v>
      </c>
      <c r="B43" s="16"/>
      <c r="C43" s="13">
        <f>SUM(C44:C45)</f>
        <v>241159.09999999998</v>
      </c>
      <c r="D43" s="19"/>
      <c r="E43" s="6"/>
    </row>
    <row r="44" spans="1:5" ht="14.1" customHeight="1">
      <c r="A44" s="15" t="s">
        <v>31</v>
      </c>
      <c r="B44" s="16"/>
      <c r="C44" s="17">
        <v>114131.2</v>
      </c>
      <c r="D44" s="19"/>
      <c r="E44" s="6"/>
    </row>
    <row r="45" spans="1:5" ht="14.1" customHeight="1">
      <c r="A45" s="15" t="s">
        <v>32</v>
      </c>
      <c r="B45" s="16"/>
      <c r="C45" s="17">
        <v>127027.9</v>
      </c>
      <c r="D45" s="19"/>
      <c r="E45" s="6"/>
    </row>
    <row r="46" spans="1:5" ht="15" customHeight="1" thickBot="1">
      <c r="A46" s="11" t="s">
        <v>33</v>
      </c>
      <c r="B46" s="16"/>
      <c r="C46" s="18">
        <f>+C43+C39+C41</f>
        <v>1997137.7000000002</v>
      </c>
      <c r="D46" s="19"/>
      <c r="E46" s="6"/>
    </row>
    <row r="47" spans="1:5" ht="6" customHeight="1" thickTop="1">
      <c r="A47" s="6"/>
      <c r="B47" s="16"/>
      <c r="C47" s="19"/>
      <c r="D47" s="19"/>
      <c r="E47" s="6"/>
    </row>
    <row r="48" spans="1:5" ht="5.25" customHeight="1">
      <c r="A48" s="6"/>
      <c r="B48" s="16"/>
      <c r="C48" s="21"/>
      <c r="D48" s="19"/>
      <c r="E48" s="6"/>
    </row>
    <row r="49" spans="1:5" ht="13.5" thickBot="1">
      <c r="A49" s="52"/>
      <c r="B49" s="52"/>
      <c r="C49" s="52"/>
      <c r="D49" s="6"/>
      <c r="E49" s="6"/>
    </row>
    <row r="50" spans="1:5" ht="14.1" customHeight="1" thickTop="1">
      <c r="C50" s="25"/>
      <c r="D50" s="25"/>
    </row>
    <row r="51" spans="1:5" s="26" customFormat="1" ht="14.1" customHeight="1">
      <c r="A51" s="7"/>
      <c r="B51" s="24"/>
      <c r="C51" s="25"/>
      <c r="D51" s="25"/>
    </row>
    <row r="52" spans="1:5" ht="14.1" customHeight="1">
      <c r="C52" s="25"/>
      <c r="D52" s="25"/>
    </row>
    <row r="53" spans="1:5" s="23" customFormat="1" ht="12.75">
      <c r="A53" s="7"/>
      <c r="B53" s="24"/>
      <c r="C53" s="25"/>
      <c r="D53" s="25"/>
    </row>
    <row r="54" spans="1:5" ht="13.5" customHeight="1">
      <c r="C54" s="25"/>
      <c r="D54" s="25"/>
      <c r="E54" s="23"/>
    </row>
    <row r="55" spans="1:5" ht="13.5" customHeight="1">
      <c r="C55" s="25"/>
      <c r="D55" s="25"/>
    </row>
    <row r="56" spans="1:5" ht="14.1" customHeight="1">
      <c r="C56" s="25"/>
      <c r="D56" s="25"/>
    </row>
    <row r="57" spans="1:5" ht="14.1" customHeight="1">
      <c r="C57" s="25"/>
      <c r="D57" s="25"/>
    </row>
    <row r="58" spans="1:5" ht="14.1" customHeight="1">
      <c r="C58" s="25"/>
      <c r="D58" s="25"/>
    </row>
    <row r="59" spans="1:5" ht="14.1" customHeight="1">
      <c r="C59" s="25"/>
      <c r="D59" s="25"/>
    </row>
  </sheetData>
  <mergeCells count="6">
    <mergeCell ref="A1:C1"/>
    <mergeCell ref="A2:C2"/>
    <mergeCell ref="A3:C3"/>
    <mergeCell ref="A4:C4"/>
    <mergeCell ref="A5:C5"/>
    <mergeCell ref="A6:C6"/>
  </mergeCells>
  <pageMargins left="0.51181102362204722" right="0" top="0.43307086614173229" bottom="0.31496062992125984" header="0.35433070866141736" footer="0.15748031496062992"/>
  <pageSetup scale="96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="98" zoomScaleNormal="98" zoomScaleSheetLayoutView="100" workbookViewId="0">
      <selection activeCell="A6" sqref="A6"/>
    </sheetView>
  </sheetViews>
  <sheetFormatPr defaultColWidth="10.7109375" defaultRowHeight="14.25" customHeight="1"/>
  <cols>
    <col min="1" max="1" width="57.42578125" style="7" customWidth="1"/>
    <col min="2" max="2" width="12" style="7" customWidth="1"/>
    <col min="3" max="3" width="4.140625" style="7" customWidth="1"/>
    <col min="4" max="4" width="5.140625" style="7" customWidth="1"/>
    <col min="5" max="16384" width="10.7109375" style="7"/>
  </cols>
  <sheetData>
    <row r="1" spans="1:3" ht="16.5" customHeight="1">
      <c r="A1" s="27" t="s">
        <v>34</v>
      </c>
      <c r="B1" s="27"/>
      <c r="C1" s="27"/>
    </row>
    <row r="2" spans="1:3" ht="16.5" customHeight="1">
      <c r="A2" s="27" t="s">
        <v>1</v>
      </c>
      <c r="B2" s="27"/>
      <c r="C2" s="27"/>
    </row>
    <row r="3" spans="1:3" ht="16.5" customHeight="1">
      <c r="A3" s="28" t="s">
        <v>2</v>
      </c>
      <c r="B3" s="28"/>
      <c r="C3" s="28"/>
    </row>
    <row r="4" spans="1:3" ht="16.5" customHeight="1">
      <c r="A4" s="27" t="s">
        <v>65</v>
      </c>
      <c r="B4" s="27"/>
      <c r="C4" s="27"/>
    </row>
    <row r="5" spans="1:3" ht="16.5" customHeight="1">
      <c r="A5" s="28" t="s">
        <v>66</v>
      </c>
      <c r="B5" s="28"/>
      <c r="C5" s="28"/>
    </row>
    <row r="6" spans="1:3" ht="16.5" customHeight="1">
      <c r="A6" s="28" t="s">
        <v>3</v>
      </c>
      <c r="B6" s="28"/>
      <c r="C6" s="28"/>
    </row>
    <row r="7" spans="1:3" ht="16.5" customHeight="1">
      <c r="A7" s="28"/>
      <c r="B7" s="28"/>
      <c r="C7" s="28"/>
    </row>
    <row r="8" spans="1:3" ht="14.25" customHeight="1" thickBot="1">
      <c r="A8" s="54"/>
      <c r="B8" s="52"/>
      <c r="C8" s="4"/>
    </row>
    <row r="9" spans="1:3" ht="14.25" customHeight="1" thickTop="1">
      <c r="A9" s="4"/>
      <c r="B9" s="9">
        <v>2019</v>
      </c>
      <c r="C9" s="8"/>
    </row>
    <row r="10" spans="1:3" ht="14.25" customHeight="1">
      <c r="A10" s="4"/>
      <c r="B10" s="4"/>
      <c r="C10" s="4"/>
    </row>
    <row r="11" spans="1:3" ht="14.25" customHeight="1">
      <c r="A11" s="29" t="s">
        <v>35</v>
      </c>
      <c r="B11" s="30">
        <f>SUM(B12:B19)</f>
        <v>80302.900000000009</v>
      </c>
      <c r="C11" s="31"/>
    </row>
    <row r="12" spans="1:3" ht="14.25" customHeight="1">
      <c r="A12" s="33" t="s">
        <v>36</v>
      </c>
      <c r="B12" s="32">
        <v>62829.2</v>
      </c>
      <c r="C12" s="31"/>
    </row>
    <row r="13" spans="1:3" ht="14.25" customHeight="1">
      <c r="A13" s="33" t="s">
        <v>37</v>
      </c>
      <c r="B13" s="32">
        <v>5254.1</v>
      </c>
      <c r="C13" s="31"/>
    </row>
    <row r="14" spans="1:3" ht="14.25" customHeight="1">
      <c r="A14" s="33" t="s">
        <v>38</v>
      </c>
      <c r="B14" s="32">
        <v>1603.5</v>
      </c>
      <c r="C14" s="14"/>
    </row>
    <row r="15" spans="1:3" ht="12.75" hidden="1">
      <c r="A15" s="33" t="s">
        <v>39</v>
      </c>
      <c r="B15" s="32">
        <v>0</v>
      </c>
      <c r="C15" s="31"/>
    </row>
    <row r="16" spans="1:3" ht="14.25" customHeight="1">
      <c r="A16" s="33" t="s">
        <v>40</v>
      </c>
      <c r="B16" s="32">
        <v>93.5</v>
      </c>
      <c r="C16" s="31"/>
    </row>
    <row r="17" spans="1:3" ht="14.25" customHeight="1">
      <c r="A17" s="33" t="s">
        <v>41</v>
      </c>
      <c r="B17" s="32">
        <v>4460</v>
      </c>
      <c r="C17" s="31"/>
    </row>
    <row r="18" spans="1:3" s="34" customFormat="1" ht="14.25" customHeight="1">
      <c r="A18" s="33" t="s">
        <v>42</v>
      </c>
      <c r="B18" s="32">
        <v>216.6</v>
      </c>
      <c r="C18" s="31"/>
    </row>
    <row r="19" spans="1:3" ht="14.25" customHeight="1">
      <c r="A19" s="33" t="s">
        <v>43</v>
      </c>
      <c r="B19" s="32">
        <v>5846</v>
      </c>
      <c r="C19" s="14"/>
    </row>
    <row r="20" spans="1:3" ht="9" customHeight="1">
      <c r="A20" s="35"/>
      <c r="B20" s="32"/>
      <c r="C20" s="31"/>
    </row>
    <row r="21" spans="1:3" ht="14.25" customHeight="1">
      <c r="A21" s="29" t="s">
        <v>44</v>
      </c>
      <c r="B21" s="30">
        <f>SUM(B22:B27)</f>
        <v>27511.600000000002</v>
      </c>
      <c r="C21" s="31"/>
    </row>
    <row r="22" spans="1:3" ht="14.25" customHeight="1">
      <c r="A22" s="36" t="s">
        <v>45</v>
      </c>
      <c r="B22" s="32">
        <v>17393.5</v>
      </c>
      <c r="C22" s="31"/>
    </row>
    <row r="23" spans="1:3" ht="14.25" customHeight="1">
      <c r="A23" s="36" t="s">
        <v>46</v>
      </c>
      <c r="B23" s="37">
        <v>4800.5</v>
      </c>
      <c r="C23" s="14"/>
    </row>
    <row r="24" spans="1:3" ht="14.25" customHeight="1">
      <c r="A24" s="36" t="s">
        <v>47</v>
      </c>
      <c r="B24" s="32">
        <v>1903.4</v>
      </c>
      <c r="C24" s="31"/>
    </row>
    <row r="25" spans="1:3" ht="14.25" hidden="1" customHeight="1">
      <c r="A25" s="36" t="s">
        <v>48</v>
      </c>
      <c r="B25" s="32">
        <v>0</v>
      </c>
      <c r="C25" s="31"/>
    </row>
    <row r="26" spans="1:3" ht="14.25" customHeight="1">
      <c r="A26" s="36" t="s">
        <v>42</v>
      </c>
      <c r="B26" s="32">
        <v>3.9</v>
      </c>
      <c r="C26" s="31"/>
    </row>
    <row r="27" spans="1:3" ht="14.25" customHeight="1">
      <c r="A27" s="36" t="s">
        <v>43</v>
      </c>
      <c r="B27" s="32">
        <v>3410.3</v>
      </c>
      <c r="C27" s="31"/>
    </row>
    <row r="28" spans="1:3" ht="9" customHeight="1">
      <c r="A28" s="35"/>
      <c r="B28" s="37"/>
      <c r="C28" s="14"/>
    </row>
    <row r="29" spans="1:3" ht="14.25" customHeight="1">
      <c r="A29" s="29" t="s">
        <v>49</v>
      </c>
      <c r="B29" s="38">
        <v>10965.6</v>
      </c>
      <c r="C29" s="31"/>
    </row>
    <row r="30" spans="1:3" ht="9" customHeight="1">
      <c r="A30" s="35"/>
      <c r="B30" s="37"/>
      <c r="C30" s="14"/>
    </row>
    <row r="31" spans="1:3" ht="14.25" customHeight="1">
      <c r="A31" s="40" t="s">
        <v>50</v>
      </c>
      <c r="B31" s="32">
        <f>+B11-B21-B29</f>
        <v>41825.700000000004</v>
      </c>
      <c r="C31" s="31"/>
    </row>
    <row r="32" spans="1:3" ht="9" customHeight="1">
      <c r="A32" s="35"/>
      <c r="B32" s="39"/>
      <c r="C32" s="31"/>
    </row>
    <row r="33" spans="1:4" ht="14.25" customHeight="1">
      <c r="A33" s="29" t="s">
        <v>51</v>
      </c>
      <c r="B33" s="41">
        <f>SUM(B34:B36)</f>
        <v>36208.6</v>
      </c>
      <c r="C33" s="14"/>
    </row>
    <row r="34" spans="1:4" ht="14.25" customHeight="1">
      <c r="A34" s="42" t="s">
        <v>52</v>
      </c>
      <c r="B34" s="37">
        <v>17999.2</v>
      </c>
      <c r="C34" s="14"/>
    </row>
    <row r="35" spans="1:4" ht="14.25" customHeight="1">
      <c r="A35" s="42" t="s">
        <v>53</v>
      </c>
      <c r="B35" s="44">
        <v>15732.8</v>
      </c>
      <c r="C35" s="43"/>
      <c r="D35" s="45"/>
    </row>
    <row r="36" spans="1:4" ht="14.25" customHeight="1">
      <c r="A36" s="42" t="s">
        <v>54</v>
      </c>
      <c r="B36" s="46">
        <v>2476.6</v>
      </c>
      <c r="C36" s="43"/>
      <c r="D36" s="45"/>
    </row>
    <row r="37" spans="1:4" ht="11.25" customHeight="1">
      <c r="A37" s="29"/>
      <c r="B37" s="44"/>
      <c r="C37" s="43"/>
      <c r="D37" s="45"/>
    </row>
    <row r="38" spans="1:4" ht="14.25" customHeight="1">
      <c r="A38" s="47" t="s">
        <v>55</v>
      </c>
      <c r="B38" s="44">
        <f>+(B31-B33)</f>
        <v>5617.1000000000058</v>
      </c>
      <c r="C38" s="44"/>
      <c r="D38" s="45"/>
    </row>
    <row r="39" spans="1:4" ht="8.25" customHeight="1">
      <c r="A39" s="42"/>
      <c r="B39" s="44"/>
      <c r="C39" s="43"/>
      <c r="D39" s="45"/>
    </row>
    <row r="40" spans="1:4" ht="14.25" customHeight="1">
      <c r="A40" s="35" t="s">
        <v>56</v>
      </c>
      <c r="B40" s="46">
        <v>4879.8</v>
      </c>
      <c r="C40" s="43"/>
      <c r="D40" s="45"/>
    </row>
    <row r="41" spans="1:4" ht="14.25" customHeight="1">
      <c r="A41" s="48" t="s">
        <v>57</v>
      </c>
      <c r="B41" s="44">
        <f>+B38+B40</f>
        <v>10496.900000000005</v>
      </c>
      <c r="C41" s="43"/>
      <c r="D41" s="45"/>
    </row>
    <row r="42" spans="1:4" ht="14.25" customHeight="1">
      <c r="A42" s="35" t="s">
        <v>58</v>
      </c>
      <c r="B42" s="44">
        <v>-3512.3180600000001</v>
      </c>
      <c r="C42" s="43"/>
      <c r="D42" s="45"/>
    </row>
    <row r="43" spans="1:4" ht="14.25" customHeight="1">
      <c r="A43" s="35" t="s">
        <v>59</v>
      </c>
      <c r="B43" s="46">
        <v>-516.08213000000001</v>
      </c>
      <c r="C43" s="43"/>
      <c r="D43" s="45"/>
    </row>
    <row r="44" spans="1:4" ht="8.25" hidden="1" customHeight="1">
      <c r="A44" s="35"/>
      <c r="B44" s="44"/>
      <c r="C44" s="43"/>
      <c r="D44" s="45"/>
    </row>
    <row r="45" spans="1:4" ht="18.75" hidden="1" customHeight="1">
      <c r="A45" s="35" t="s">
        <v>60</v>
      </c>
      <c r="B45" s="44">
        <f>+B41+B42+B43</f>
        <v>6468.4998100000057</v>
      </c>
      <c r="C45" s="43"/>
      <c r="D45" s="45"/>
    </row>
    <row r="46" spans="1:4" ht="18" hidden="1" customHeight="1">
      <c r="A46" s="35" t="s">
        <v>61</v>
      </c>
      <c r="B46" s="44">
        <v>0</v>
      </c>
      <c r="C46" s="43"/>
      <c r="D46" s="45"/>
    </row>
    <row r="47" spans="1:4" ht="19.5" customHeight="1" thickBot="1">
      <c r="A47" s="49" t="s">
        <v>62</v>
      </c>
      <c r="B47" s="50">
        <f>+B45+B46</f>
        <v>6468.4998100000057</v>
      </c>
      <c r="C47" s="43"/>
      <c r="D47" s="45"/>
    </row>
    <row r="48" spans="1:4" ht="13.5" customHeight="1" thickTop="1">
      <c r="A48" s="49"/>
      <c r="B48" s="51"/>
      <c r="C48" s="19"/>
    </row>
    <row r="49" spans="1:3" ht="14.25" customHeight="1" thickBot="1">
      <c r="A49" s="6"/>
      <c r="B49" s="6"/>
      <c r="C49" s="6"/>
    </row>
    <row r="50" spans="1:3" ht="14.25" customHeight="1" thickTop="1">
      <c r="A50" s="22"/>
      <c r="B50" s="22"/>
      <c r="C50" s="22"/>
    </row>
  </sheetData>
  <printOptions horizontalCentered="1"/>
  <pageMargins left="0.43307086614173229" right="0.15748031496062992" top="0.51181102362204722" bottom="0.55118110236220474" header="0.23622047244094491" footer="0.23622047244094491"/>
  <pageSetup scale="79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2019-07-26T20:27:34Z</dcterms:created>
  <dcterms:modified xsi:type="dcterms:W3CDTF">2019-07-26T20:35:43Z</dcterms:modified>
</cp:coreProperties>
</file>