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valladares\Documents\Grupo OroQ\IM SV\Balances\Ebitda IME\"/>
    </mc:Choice>
  </mc:AlternateContent>
  <xr:revisionPtr revIDLastSave="0" documentId="13_ncr:1_{7DAFE458-741F-4320-BB64-F913B49A706A}" xr6:coauthVersionLast="43" xr6:coauthVersionMax="43" xr10:uidLastSave="{00000000-0000-0000-0000-000000000000}"/>
  <bookViews>
    <workbookView xWindow="1560" yWindow="765" windowWidth="10560" windowHeight="10050" tabRatio="658" xr2:uid="{00000000-000D-0000-FFFF-FFFF00000000}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BALANCE!$A$4:$I$71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l="1"/>
  <c r="I61" i="2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<sst xmlns="http://schemas.openxmlformats.org/spreadsheetml/2006/main" count="140" uniqueCount="125">
  <si>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</si>
  <si>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</si>
  <si>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</si>
  <si>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</si>
  <si>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</si>
  <si>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</si>
  <si>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</si>
  <si>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</si>
  <si>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</si>
  <si>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</si>
  <si>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</si>
  <si>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</si>
  <si>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</si>
  <si>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</si>
  <si>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</si>
  <si>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</si>
  <si>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</si>
  <si>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</si>
  <si>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</si>
  <si>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</si>
  <si>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</si>
  <si>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</si>
  <si>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</si>
  <si>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</si>
  <si>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</si>
  <si>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</si>
  <si>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</si>
  <si>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</si>
  <si>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</si>
  <si>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</si>
  <si>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</si>
  <si>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</si>
  <si>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</si>
  <si>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</si>
  <si>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</si>
  <si>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</si>
  <si>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</si>
  <si>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</si>
  <si>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</si>
  <si>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</si>
  <si>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</si>
  <si>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</si>
  <si>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</si>
  <si>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</si>
  <si>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</si>
  <si>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</si>
  <si>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</si>
  <si>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</si>
  <si>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</si>
  <si>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</si>
  <si>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</si>
  <si>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</si>
  <si>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</si>
  <si>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</si>
  <si>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</si>
  <si>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</si>
  <si>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</si>
  <si>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</si>
  <si>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</si>
  <si>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</si>
  <si>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</si>
  <si>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</si>
  <si>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</si>
  <si>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</si>
  <si>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</si>
  <si>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</si>
  <si>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</si>
  <si>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</si>
  <si>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</si>
  <si>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</si>
  <si>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</si>
  <si>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</si>
  <si>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</si>
  <si>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</si>
  <si>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</si>
  <si>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</si>
  <si>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</si>
  <si>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</si>
  <si>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</si>
  <si>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</si>
  <si>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</si>
  <si>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</si>
  <si>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</si>
  <si>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</si>
  <si>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</si>
  <si>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</si>
  <si>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</si>
  <si>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</si>
  <si>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</si>
  <si>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</si>
  <si>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</si>
  <si>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</si>
  <si>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</si>
  <si>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</si>
  <si>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</si>
  <si>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</si>
  <si>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</si>
  <si>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</si>
  <si>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</si>
  <si>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</si>
  <si>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</si>
  <si>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</si>
  <si>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</si>
  <si>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</si>
  <si>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</si>
  <si>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</si>
  <si>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</si>
  <si>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</si>
  <si>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</si>
  <si>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</si>
  <si>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</si>
  <si>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</si>
  <si>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</si>
  <si>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</si>
  <si>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</si>
  <si>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</si>
  <si>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</si>
  <si>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</si>
  <si>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</si>
  <si>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</si>
  <si>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</si>
  <si>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30.06.2019</t>
  </si>
  <si>
    <t>30.06.2018</t>
  </si>
  <si>
    <t>ESTADO DE RESULTADOS DEL 1o.DE ENERO AL 30 DE JUNIO 2019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</si>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</sst>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2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5" xfId="43" xr:uid="{00000000-0005-0000-0000-000027000000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370416</xdr:colOff>
      <xdr:row>7</xdr:row>
      <xdr:rowOff>34733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1121833" cy="1082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301653</xdr:colOff>
      <xdr:row>8</xdr:row>
      <xdr:rowOff>135467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022377" cy="98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M77"/>
  <sheetViews>
    <sheetView showGridLines="0" tabSelected="1" view="pageBreakPreview" zoomScale="80" zoomScaleNormal="90" zoomScaleSheetLayoutView="80" workbookViewId="0">
      <selection activeCell="B8" sqref="B8:J8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8.85546875" style="2" customWidth="1"/>
    <col min="9" max="9" width="3.85546875" style="2" customWidth="1"/>
    <col min="10" max="10" width="13.5703125" style="4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123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121</v>
      </c>
      <c r="I12" s="10"/>
      <c r="J12" s="11" t="s">
        <v>122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1693</v>
      </c>
      <c r="I15" s="63"/>
      <c r="J15" s="43">
        <v>1621.3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1693</v>
      </c>
      <c r="I17" s="63"/>
      <c r="J17" s="64">
        <f>+J16+J15</f>
        <v>1621.3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1042.5</v>
      </c>
      <c r="I19" s="63"/>
      <c r="J19" s="43">
        <v>1065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650.5</v>
      </c>
      <c r="I21" s="63"/>
      <c r="J21" s="64">
        <f>+J17-J19</f>
        <v>556.29999999999995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650.5</v>
      </c>
      <c r="I32" s="63"/>
      <c r="J32" s="64">
        <f>+J21-J30</f>
        <v>556.29999999999995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109.1</v>
      </c>
      <c r="I36" s="63"/>
      <c r="J36" s="53">
        <v>64.8</v>
      </c>
      <c r="K36" s="8"/>
    </row>
    <row r="37" spans="2:11" x14ac:dyDescent="0.2">
      <c r="D37" s="8" t="s">
        <v>11</v>
      </c>
      <c r="E37" s="8"/>
      <c r="F37" s="8"/>
      <c r="G37" s="8"/>
      <c r="H37" s="53">
        <v>0</v>
      </c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-11</v>
      </c>
      <c r="I41" s="63"/>
      <c r="J41" s="43">
        <v>-1.5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530.4</v>
      </c>
      <c r="I44" s="64"/>
      <c r="J44" s="64">
        <f>J32-J35-J36-J37-J38+J41+J42</f>
        <v>489.99999999999994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78.7</v>
      </c>
      <c r="I48" s="63"/>
      <c r="J48" s="53">
        <v>76.2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451.7</v>
      </c>
      <c r="I52" s="63"/>
      <c r="J52" s="59">
        <f>J44-J48-J49</f>
        <v>413.79999999999995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ageMargins left="0.43307086614173229" right="0.15748031496062992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B4" zoomScale="90" zoomScaleNormal="90" zoomScaleSheetLayoutView="90" workbookViewId="0">
      <selection activeCell="G61" sqref="G61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2" style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8"/>
      <c r="D7" s="88"/>
      <c r="E7" s="88"/>
      <c r="F7" s="88"/>
      <c r="G7" s="88"/>
      <c r="H7" s="88"/>
      <c r="I7" s="88"/>
    </row>
    <row r="8" spans="2:11" x14ac:dyDescent="0.2">
      <c r="B8" s="88" t="s">
        <v>16</v>
      </c>
      <c r="C8" s="88"/>
      <c r="D8" s="88"/>
      <c r="E8" s="88"/>
      <c r="F8" s="88"/>
      <c r="G8" s="88"/>
      <c r="H8" s="88"/>
      <c r="I8" s="88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121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142.6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263.8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57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463.4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13403.9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199.9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17103.800000000003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17567.200000000004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1264.8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1264.8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206.9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135.69999999999999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342.6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1607.4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1344.7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8101.6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9446.3000000000011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11053.7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3760.1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451.7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6513.4999999999991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17567.2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9" t="s">
        <v>98</v>
      </c>
      <c r="G70" s="90"/>
      <c r="H70" s="25"/>
      <c r="I70" s="32"/>
    </row>
    <row r="71" spans="2:9" x14ac:dyDescent="0.2">
      <c r="B71" s="85"/>
      <c r="C71" s="85"/>
      <c r="D71" s="25"/>
      <c r="E71"/>
      <c r="F71" s="86"/>
      <c r="G71" s="86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7"/>
      <c r="C74" s="87"/>
      <c r="D74" s="87"/>
      <c r="E74" s="87"/>
      <c r="F74" s="87"/>
      <c r="G74" s="87"/>
      <c r="H74" s="87"/>
      <c r="I74" s="25"/>
    </row>
    <row r="75" spans="2:9" x14ac:dyDescent="0.2">
      <c r="B75" s="87"/>
      <c r="C75" s="87"/>
      <c r="D75" s="87"/>
      <c r="E75" s="87"/>
      <c r="F75" s="87"/>
      <c r="G75" s="87"/>
      <c r="H75" s="87"/>
    </row>
    <row r="76" spans="2:9" x14ac:dyDescent="0.2">
      <c r="B76" s="84"/>
      <c r="C76" s="84"/>
      <c r="D76" s="84"/>
      <c r="E76" s="84"/>
      <c r="F76" s="84"/>
      <c r="G76" s="84"/>
      <c r="H76" s="84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zoomScale="90" zoomScaleNormal="90" workbookViewId="0">
      <selection activeCell="E4" sqref="E4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124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142.4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142.6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43.9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263.8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f>+(BALANCE!G16)</f>
        <v>57</v>
      </c>
      <c r="F81" s="25"/>
      <c r="G81" s="25"/>
      <c r="H81" s="56">
        <v>61.6</v>
      </c>
    </row>
    <row r="82" spans="2:8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hidden="1" x14ac:dyDescent="0.2">
      <c r="E84" s="25"/>
      <c r="F84" s="25"/>
      <c r="G84" s="25"/>
      <c r="H84" s="25"/>
    </row>
    <row r="85" spans="2:8" hidden="1" x14ac:dyDescent="0.2">
      <c r="B85" s="1" t="s">
        <v>56</v>
      </c>
      <c r="E85" s="25"/>
      <c r="F85" s="25"/>
      <c r="G85" s="25"/>
      <c r="H85" s="25"/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57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4289.04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8313.1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121.6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467.5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/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-3365.5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13403.940000000002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1264.8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1264.8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71.900000000000006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135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206.9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8101.6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8101.6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GabrielValladares</cp:lastModifiedBy>
  <cp:lastPrinted>2019-06-04T20:40:51Z</cp:lastPrinted>
  <dcterms:created xsi:type="dcterms:W3CDTF">2009-05-06T00:19:57Z</dcterms:created>
  <dcterms:modified xsi:type="dcterms:W3CDTF">2019-07-03T18:44:10Z</dcterms:modified>
</cp:coreProperties>
</file>