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scar\Documents\Müller\Fondeo\SGB\BVES\Publicacion EEFF\2019\"/>
    </mc:Choice>
  </mc:AlternateContent>
  <bookViews>
    <workbookView xWindow="0" yWindow="0" windowWidth="14400" windowHeight="8640" tabRatio="500"/>
  </bookViews>
  <sheets>
    <sheet name="Balance" sheetId="1" r:id="rId1"/>
    <sheet name="Resultado" sheetId="2" r:id="rId2"/>
  </sheets>
  <calcPr calcId="152511"/>
</workbook>
</file>

<file path=xl/calcChain.xml><?xml version="1.0" encoding="utf-8"?>
<calcChain xmlns="http://schemas.openxmlformats.org/spreadsheetml/2006/main">
  <c r="D39" i="1" l="1"/>
  <c r="D18" i="1"/>
  <c r="D10" i="1"/>
  <c r="D48" i="1"/>
  <c r="D31" i="1"/>
  <c r="D16" i="2"/>
  <c r="D21" i="2" s="1"/>
  <c r="D29" i="2" s="1"/>
  <c r="D42" i="1"/>
  <c r="D49" i="1"/>
  <c r="D28" i="1"/>
  <c r="D30" i="2" l="1"/>
  <c r="D32" i="2" s="1"/>
</calcChain>
</file>

<file path=xl/sharedStrings.xml><?xml version="1.0" encoding="utf-8"?>
<sst xmlns="http://schemas.openxmlformats.org/spreadsheetml/2006/main" count="134" uniqueCount="125">
  <si>
    <t>PENTAGONO S.A. DE C.V</t>
  </si>
  <si>
    <t>PASEO GENERAL ESCALON</t>
  </si>
  <si>
    <t>C.COMERCIAL VILLAS ESPAÑOLAS</t>
  </si>
  <si>
    <t>22643363</t>
  </si>
  <si>
    <t>1-0-00-00-00-00</t>
  </si>
  <si>
    <t>ACTIVOS</t>
  </si>
  <si>
    <t>1-1-00-00-00-00</t>
  </si>
  <si>
    <t>ACTIVOS CORRIENTES</t>
  </si>
  <si>
    <t>1-1-01-00-00-00</t>
  </si>
  <si>
    <t>EFECTIVO Y EQUIVALENTES DE EFECTIVO</t>
  </si>
  <si>
    <t>1-1-02-00-00-00</t>
  </si>
  <si>
    <t>CUENTAS POR COBRAR</t>
  </si>
  <si>
    <t>1-1-03-00-00-00</t>
  </si>
  <si>
    <t>DEUDORES POR  FACTORAJE</t>
  </si>
  <si>
    <t>1-1-05-00-00-00</t>
  </si>
  <si>
    <t>CUENTAS POR COBRAR RELACIONADAS - C.P.</t>
  </si>
  <si>
    <t>1-1-10-00-00-00</t>
  </si>
  <si>
    <t>GASTOS PAGADOS POR ANTICIPADO</t>
  </si>
  <si>
    <t>1-1-11-00-00-00</t>
  </si>
  <si>
    <t>PRESTAMOS</t>
  </si>
  <si>
    <t>1-1-12-00-00-00</t>
  </si>
  <si>
    <t>1-2-00-00-00-00</t>
  </si>
  <si>
    <t>ACTIVOS NO CORRIENTES</t>
  </si>
  <si>
    <t>1-2-01-00-00-00</t>
  </si>
  <si>
    <t>PROPIEDAD, PLANTA Y EQUIPO</t>
  </si>
  <si>
    <t>1-2-02-00-00-00</t>
  </si>
  <si>
    <t>PROPIEDADES DE INVERSION</t>
  </si>
  <si>
    <t>1-2-03-00-00-00</t>
  </si>
  <si>
    <t>ACTIVOS INTANGIBLES</t>
  </si>
  <si>
    <t>1-2-04-00-00-00</t>
  </si>
  <si>
    <t>INVERSIONES A LARGO PLAZO</t>
  </si>
  <si>
    <t>1-2-05-00-00-00</t>
  </si>
  <si>
    <t>IMPUESTO SOBRE LA GANANCIA DIFERIDO - ACTIVO</t>
  </si>
  <si>
    <t>1-2-06-00-00-00</t>
  </si>
  <si>
    <t>CUENTAS POR COBRAR A LARGO PLAZO</t>
  </si>
  <si>
    <t>1-2-08-00-00-00</t>
  </si>
  <si>
    <t>CUENTAS POR COBRAR RELACIONADAS A LARGO PLAZO</t>
  </si>
  <si>
    <t>1-2-09-00-00-00</t>
  </si>
  <si>
    <t>ACTIVOS EN GARANTIA</t>
  </si>
  <si>
    <t>1-2-10-00-00-00</t>
  </si>
  <si>
    <t>OTROS ACTIVOS NO CORRIENTES</t>
  </si>
  <si>
    <t>2-0-00-00-00-00</t>
  </si>
  <si>
    <t>PASIVO</t>
  </si>
  <si>
    <t>2-1-00-00-00-00</t>
  </si>
  <si>
    <t>PASIVO CORRIENTE</t>
  </si>
  <si>
    <t>2-1-01-00-00-00</t>
  </si>
  <si>
    <t>OBLIGACIONES FINANCIERAS A CORTO PLAZO</t>
  </si>
  <si>
    <t>2-1-02-00-00-00</t>
  </si>
  <si>
    <t>CUENTAS Y DOCUMENTOS POR PAGAR</t>
  </si>
  <si>
    <t>2-1-03-00-00-00</t>
  </si>
  <si>
    <t>OBLIGACIONES BAJO ARRENDAMIENTO FINANCIERO C.P.</t>
  </si>
  <si>
    <t>2-1-05-00-00-00</t>
  </si>
  <si>
    <t>RETENCIONES</t>
  </si>
  <si>
    <t>2-1-06-00-00-00</t>
  </si>
  <si>
    <t>BENEFICIOS A EMPLEADOS POR PAGAR - C.P.</t>
  </si>
  <si>
    <t>2-1-07-00-00-00</t>
  </si>
  <si>
    <t>IMPUESTO A LA GANANCIA POR PAGAR</t>
  </si>
  <si>
    <t>2-1-09-00-00-00</t>
  </si>
  <si>
    <t>INGRESOS DIFERIDOS</t>
  </si>
  <si>
    <t>2-2-00-00-00-00</t>
  </si>
  <si>
    <t>PASIVO NO CORREIENTE</t>
  </si>
  <si>
    <t>2-2-01-00-00-00</t>
  </si>
  <si>
    <t>OBLIGACIONES FINANCIERAS A L.P.</t>
  </si>
  <si>
    <t>2-2-05-00-00-00</t>
  </si>
  <si>
    <t>BENEFICIOS A EMPLEADOS POR PAGAR - L.P.</t>
  </si>
  <si>
    <t>3-1-00-00-00-00</t>
  </si>
  <si>
    <t>PATRIMONIO DE LOS ACCIONISTAS</t>
  </si>
  <si>
    <t>3-1-01-00-00-00</t>
  </si>
  <si>
    <t>CAPITAL SOCIAL</t>
  </si>
  <si>
    <t>3-1-02-00-00-00</t>
  </si>
  <si>
    <t>UTILIDADES ACUMULADAS</t>
  </si>
  <si>
    <t>3-1-03-00-00-00</t>
  </si>
  <si>
    <t>UTILIDADES RESTRINGIDAS</t>
  </si>
  <si>
    <t>4-1-02-00-00-00</t>
  </si>
  <si>
    <t>COSTOS DE FINANCIACION</t>
  </si>
  <si>
    <t>4-2-00-00-00-00</t>
  </si>
  <si>
    <t>GASTO DE OPERACIÓN</t>
  </si>
  <si>
    <t>4-2-02-00-00-00</t>
  </si>
  <si>
    <t>4-2-03-00-00-00</t>
  </si>
  <si>
    <t>GASTO DE ADMINISTRACION</t>
  </si>
  <si>
    <t>4-3-00-00-00-00</t>
  </si>
  <si>
    <t>GASTOS NO DE OPERACIÓN</t>
  </si>
  <si>
    <t>4-3-01-00-00-00</t>
  </si>
  <si>
    <t>GASTOS FINANCIEROS</t>
  </si>
  <si>
    <t>4-3-02-00-00-00</t>
  </si>
  <si>
    <t>OTROS GASTOS</t>
  </si>
  <si>
    <t>5-0-00-00-00-00</t>
  </si>
  <si>
    <t>5-1-00-00-00-00</t>
  </si>
  <si>
    <t>INGRESOS DE OPERACIÓN</t>
  </si>
  <si>
    <t>5-1-02-00-00-00</t>
  </si>
  <si>
    <t>5-2-00-00-00-00</t>
  </si>
  <si>
    <t>INGRESOS NO DE OPERACIÓN</t>
  </si>
  <si>
    <t>5-2-01-00-00-00</t>
  </si>
  <si>
    <t>OTROS INGRESOS Y PRODUCTOS</t>
  </si>
  <si>
    <t>TOTAL ACTIVOS</t>
  </si>
  <si>
    <t>TOTAL PATRIMONIO DE LOS ACCIONISTAS</t>
  </si>
  <si>
    <t>TOTAL PASIVO Y PATRIMONIO</t>
  </si>
  <si>
    <t>INGRESOS POR SERVICIOS FINANCIEROS</t>
  </si>
  <si>
    <t>Menos:</t>
  </si>
  <si>
    <t>MARGEN BRUTO</t>
  </si>
  <si>
    <t>GASTOS POR SERVICIOS FINANCIEROS</t>
  </si>
  <si>
    <t>UTILIDAD DE OPERACIÓN</t>
  </si>
  <si>
    <t>Mas:</t>
  </si>
  <si>
    <t>UTILIDAD ANTES DE RESERVA E IMPUESTO</t>
  </si>
  <si>
    <t>RESERVA LEGAL</t>
  </si>
  <si>
    <t>IMPUESTO SOBRE LA RENTA</t>
  </si>
  <si>
    <t>UTILIDAD DEL PERIODO</t>
  </si>
  <si>
    <t>En Dólares de los Estados Unidos de América</t>
  </si>
  <si>
    <t>Ing. Carlos Miguel Saca Silhy</t>
  </si>
  <si>
    <t>Representante legal</t>
  </si>
  <si>
    <t>(En Dólares de los Estados Unidos de América)</t>
  </si>
  <si>
    <t>OTROS DEUDORES</t>
  </si>
  <si>
    <t>3-0-00-00-00-00</t>
  </si>
  <si>
    <t>PATRIMONIO</t>
  </si>
  <si>
    <t>TOTAL PASIVO</t>
  </si>
  <si>
    <t>INGRESOS</t>
  </si>
  <si>
    <t>US$</t>
  </si>
  <si>
    <t xml:space="preserve">       Rigoberto Pérez Reyes</t>
  </si>
  <si>
    <t xml:space="preserve">               Contador</t>
  </si>
  <si>
    <t xml:space="preserve">        Inscripción No. 4233</t>
  </si>
  <si>
    <t xml:space="preserve">         Rigoberto Pérez Reyes</t>
  </si>
  <si>
    <t xml:space="preserve">                    Contador</t>
  </si>
  <si>
    <t xml:space="preserve">            Inscripción No. 4233</t>
  </si>
  <si>
    <t>Balance de Situación al 31 de mayo  de 2019</t>
  </si>
  <si>
    <t>Estado de resultados del 01 de enero al 31 de mayo 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</si>
</sst>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\:mm\:ss\ AM/PM"/>
  </numFmts>
  <fonts count="9" x14ac:knownFonts="1">
    <font>
      <sz val="10"/>
      <color indexed="8"/>
      <name val="ARIAL"/>
      <charset val="1"/>
    </font>
    <font>
      <b/>
      <sz val="12.75"/>
      <color indexed="8"/>
      <name val="Arial"/>
      <family val="2"/>
    </font>
    <font>
      <sz val="11.25"/>
      <color indexed="8"/>
      <name val="Arial"/>
      <family val="2"/>
    </font>
    <font>
      <sz val="9.75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top"/>
    </xf>
  </cellStyleXfs>
  <cellXfs count="34">
    <xf numFmtId="0" fontId="0" fillId="0" borderId="0" xfId="0">
      <alignment vertical="top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right" vertical="top" wrapText="1" readingOrder="1"/>
    </xf>
    <xf numFmtId="14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/>
    </xf>
    <xf numFmtId="164" fontId="2" fillId="0" borderId="0" xfId="0" applyNumberFormat="1" applyFont="1" applyAlignment="1">
      <alignment horizontal="left" vertical="top"/>
    </xf>
    <xf numFmtId="3" fontId="2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6" fillId="0" borderId="0" xfId="0" applyFont="1">
      <alignment vertical="top"/>
    </xf>
    <xf numFmtId="0" fontId="6" fillId="0" borderId="0" xfId="0" applyFont="1" applyAlignment="1">
      <alignment horizontal="left" vertical="top"/>
    </xf>
    <xf numFmtId="0" fontId="5" fillId="0" borderId="0" xfId="0" applyFont="1" applyAlignment="1">
      <alignment horizontal="right" vertical="top" wrapText="1" readingOrder="1"/>
    </xf>
    <xf numFmtId="0" fontId="6" fillId="0" borderId="0" xfId="0" applyFont="1" applyAlignment="1">
      <alignment vertical="top"/>
    </xf>
    <xf numFmtId="4" fontId="6" fillId="0" borderId="0" xfId="0" applyNumberFormat="1" applyFont="1" applyAlignment="1">
      <alignment horizontal="right" vertical="top"/>
    </xf>
    <xf numFmtId="4" fontId="6" fillId="0" borderId="1" xfId="0" applyNumberFormat="1" applyFont="1" applyBorder="1" applyAlignment="1">
      <alignment horizontal="right" vertical="top"/>
    </xf>
    <xf numFmtId="0" fontId="5" fillId="0" borderId="0" xfId="0" applyFont="1" applyAlignment="1">
      <alignment horizontal="left" vertical="top"/>
    </xf>
    <xf numFmtId="4" fontId="5" fillId="0" borderId="0" xfId="0" applyNumberFormat="1" applyFont="1" applyAlignment="1">
      <alignment horizontal="right" vertical="top"/>
    </xf>
    <xf numFmtId="0" fontId="5" fillId="0" borderId="0" xfId="0" applyFont="1" applyAlignment="1">
      <alignment horizontal="left" wrapText="1"/>
    </xf>
    <xf numFmtId="4" fontId="5" fillId="0" borderId="0" xfId="0" applyNumberFormat="1" applyFont="1" applyAlignment="1">
      <alignment horizontal="right" wrapText="1"/>
    </xf>
    <xf numFmtId="4" fontId="5" fillId="0" borderId="2" xfId="0" applyNumberFormat="1" applyFont="1" applyBorder="1" applyAlignment="1">
      <alignment horizontal="right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/>
    </xf>
    <xf numFmtId="4" fontId="5" fillId="0" borderId="0" xfId="0" applyNumberFormat="1" applyFont="1" applyAlignment="1">
      <alignment horizontal="right"/>
    </xf>
    <xf numFmtId="4" fontId="5" fillId="0" borderId="3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left" vertical="center"/>
    </xf>
    <xf numFmtId="4" fontId="5" fillId="0" borderId="0" xfId="0" applyNumberFormat="1" applyFont="1" applyAlignment="1">
      <alignment horizontal="right" vertical="center"/>
    </xf>
    <xf numFmtId="4" fontId="7" fillId="0" borderId="0" xfId="0" applyNumberFormat="1" applyFont="1" applyAlignment="1">
      <alignment vertical="center"/>
    </xf>
    <xf numFmtId="4" fontId="7" fillId="0" borderId="2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top"/>
    </xf>
    <xf numFmtId="0" fontId="0" fillId="0" borderId="0" xfId="0" applyBorder="1">
      <alignment vertical="top"/>
    </xf>
    <xf numFmtId="0" fontId="8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1228725</xdr:colOff>
      <xdr:row>3</xdr:row>
      <xdr:rowOff>133350</xdr:rowOff>
    </xdr:to>
    <xdr:pic>
      <xdr:nvPicPr>
        <xdr:cNvPr id="66602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12287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1228725</xdr:colOff>
      <xdr:row>4</xdr:row>
      <xdr:rowOff>133350</xdr:rowOff>
    </xdr:to>
    <xdr:pic>
      <xdr:nvPicPr>
        <xdr:cNvPr id="67624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"/>
          <a:ext cx="12287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2:K68"/>
  <sheetViews>
    <sheetView showGridLines="0" tabSelected="1" showOutlineSymbols="0" view="pageBreakPreview" zoomScale="60" zoomScaleNormal="100" workbookViewId="0">
      <selection activeCell="D48" sqref="D48"/>
    </sheetView>
  </sheetViews>
  <sheetFormatPr baseColWidth="10" defaultColWidth="6.85546875" defaultRowHeight="12.75" customHeight="1" x14ac:dyDescent="0.2"/>
  <cols>
    <col min="1" max="1" width="19.140625" customWidth="1"/>
    <col min="2" max="2" width="47.7109375" customWidth="1"/>
    <col min="3" max="3" width="8.140625" customWidth="1"/>
    <col min="4" max="4" width="16.28515625" customWidth="1"/>
  </cols>
  <sheetData>
    <row r="2" spans="1:11" ht="14.25" customHeight="1" x14ac:dyDescent="0.2">
      <c r="B2" s="1" t="s">
        <v>0</v>
      </c>
      <c r="G2" s="2"/>
      <c r="H2" s="2"/>
      <c r="I2" s="3"/>
      <c r="J2" s="3"/>
    </row>
    <row r="3" spans="1:11" ht="16.5" customHeight="1" x14ac:dyDescent="0.2">
      <c r="B3" s="4" t="s">
        <v>1</v>
      </c>
      <c r="H3" s="2"/>
      <c r="I3" s="2"/>
      <c r="J3" s="5"/>
      <c r="K3" s="5"/>
    </row>
    <row r="4" spans="1:11" ht="18.75" customHeight="1" x14ac:dyDescent="0.2">
      <c r="B4" s="4" t="s">
        <v>2</v>
      </c>
      <c r="H4" s="2"/>
      <c r="I4" s="2"/>
      <c r="J4" s="6"/>
      <c r="K4" s="6"/>
    </row>
    <row r="5" spans="1:11" ht="15" customHeight="1" x14ac:dyDescent="0.2">
      <c r="B5" s="7" t="s">
        <v>3</v>
      </c>
    </row>
    <row r="6" spans="1:11" s="29" customFormat="1" ht="20.25" customHeight="1" x14ac:dyDescent="0.25">
      <c r="A6" s="30" t="s">
        <v>123</v>
      </c>
      <c r="B6" s="30"/>
      <c r="C6" s="30"/>
      <c r="D6" s="30"/>
      <c r="E6" s="28"/>
      <c r="F6" s="28"/>
      <c r="G6" s="28"/>
    </row>
    <row r="7" spans="1:11" s="29" customFormat="1" ht="13.5" customHeight="1" x14ac:dyDescent="0.2">
      <c r="A7" s="31" t="s">
        <v>110</v>
      </c>
      <c r="B7" s="31"/>
      <c r="C7" s="31"/>
      <c r="D7" s="31"/>
      <c r="E7" s="28"/>
      <c r="F7" s="28"/>
      <c r="G7" s="28"/>
    </row>
    <row r="8" spans="1:11" ht="11.25" customHeight="1" x14ac:dyDescent="0.2"/>
    <row r="9" spans="1:11" x14ac:dyDescent="0.2">
      <c r="A9" s="19" t="s">
        <v>4</v>
      </c>
      <c r="B9" s="14" t="s">
        <v>5</v>
      </c>
      <c r="C9" s="15"/>
      <c r="D9" s="15"/>
      <c r="E9" s="12"/>
    </row>
    <row r="10" spans="1:11" x14ac:dyDescent="0.2">
      <c r="A10" s="19" t="s">
        <v>6</v>
      </c>
      <c r="B10" s="14" t="s">
        <v>7</v>
      </c>
      <c r="C10" s="15"/>
      <c r="D10" s="15">
        <f>SUM(D11:D17)</f>
        <v>9254864.0099999979</v>
      </c>
      <c r="E10" s="12"/>
    </row>
    <row r="11" spans="1:11" x14ac:dyDescent="0.2">
      <c r="A11" s="11" t="s">
        <v>8</v>
      </c>
      <c r="B11" s="9" t="s">
        <v>9</v>
      </c>
      <c r="C11" s="12"/>
      <c r="D11" s="12">
        <v>663081.66</v>
      </c>
      <c r="E11" s="12"/>
    </row>
    <row r="12" spans="1:11" x14ac:dyDescent="0.2">
      <c r="A12" s="11" t="s">
        <v>10</v>
      </c>
      <c r="B12" s="9" t="s">
        <v>11</v>
      </c>
      <c r="C12" s="12"/>
      <c r="D12" s="12">
        <v>37976.58</v>
      </c>
      <c r="E12" s="12"/>
    </row>
    <row r="13" spans="1:11" x14ac:dyDescent="0.2">
      <c r="A13" s="11" t="s">
        <v>12</v>
      </c>
      <c r="B13" s="9" t="s">
        <v>13</v>
      </c>
      <c r="C13" s="12"/>
      <c r="D13" s="12">
        <v>6571760.8799999999</v>
      </c>
      <c r="E13" s="12"/>
    </row>
    <row r="14" spans="1:11" x14ac:dyDescent="0.2">
      <c r="A14" s="11" t="s">
        <v>14</v>
      </c>
      <c r="B14" s="9" t="s">
        <v>15</v>
      </c>
      <c r="C14" s="12"/>
      <c r="D14" s="12">
        <v>1159181.72</v>
      </c>
      <c r="E14" s="12"/>
    </row>
    <row r="15" spans="1:11" x14ac:dyDescent="0.2">
      <c r="A15" s="11" t="s">
        <v>16</v>
      </c>
      <c r="B15" s="9" t="s">
        <v>17</v>
      </c>
      <c r="C15" s="12"/>
      <c r="D15" s="12">
        <v>59914.54</v>
      </c>
      <c r="E15" s="12"/>
    </row>
    <row r="16" spans="1:11" x14ac:dyDescent="0.2">
      <c r="A16" s="11" t="s">
        <v>18</v>
      </c>
      <c r="B16" s="9" t="s">
        <v>19</v>
      </c>
      <c r="C16" s="12"/>
      <c r="D16" s="12">
        <v>761134.29</v>
      </c>
      <c r="E16" s="12"/>
    </row>
    <row r="17" spans="1:5" x14ac:dyDescent="0.2">
      <c r="A17" s="11" t="s">
        <v>20</v>
      </c>
      <c r="B17" s="9" t="s">
        <v>111</v>
      </c>
      <c r="C17" s="12"/>
      <c r="D17" s="12">
        <v>1814.34</v>
      </c>
      <c r="E17" s="12"/>
    </row>
    <row r="18" spans="1:5" x14ac:dyDescent="0.2">
      <c r="A18" s="19" t="s">
        <v>21</v>
      </c>
      <c r="B18" s="14" t="s">
        <v>22</v>
      </c>
      <c r="C18" s="15"/>
      <c r="D18" s="15">
        <f>SUM(D19:D27)</f>
        <v>1348656.81</v>
      </c>
      <c r="E18" s="12"/>
    </row>
    <row r="19" spans="1:5" x14ac:dyDescent="0.2">
      <c r="A19" s="11" t="s">
        <v>23</v>
      </c>
      <c r="B19" s="9" t="s">
        <v>24</v>
      </c>
      <c r="C19" s="12"/>
      <c r="D19" s="12">
        <v>122992.71</v>
      </c>
      <c r="E19" s="12"/>
    </row>
    <row r="20" spans="1:5" x14ac:dyDescent="0.2">
      <c r="A20" s="11" t="s">
        <v>25</v>
      </c>
      <c r="B20" s="9" t="s">
        <v>26</v>
      </c>
      <c r="C20" s="12"/>
      <c r="D20" s="12">
        <v>890844.06</v>
      </c>
      <c r="E20" s="12"/>
    </row>
    <row r="21" spans="1:5" x14ac:dyDescent="0.2">
      <c r="A21" s="11" t="s">
        <v>27</v>
      </c>
      <c r="B21" s="9" t="s">
        <v>28</v>
      </c>
      <c r="C21" s="12"/>
      <c r="D21" s="12">
        <v>95441.26</v>
      </c>
      <c r="E21" s="12"/>
    </row>
    <row r="22" spans="1:5" x14ac:dyDescent="0.2">
      <c r="A22" s="11" t="s">
        <v>29</v>
      </c>
      <c r="B22" s="9" t="s">
        <v>30</v>
      </c>
      <c r="C22" s="12"/>
      <c r="D22" s="12">
        <v>5714.29</v>
      </c>
      <c r="E22" s="12"/>
    </row>
    <row r="23" spans="1:5" x14ac:dyDescent="0.2">
      <c r="A23" s="11" t="s">
        <v>31</v>
      </c>
      <c r="B23" s="9" t="s">
        <v>32</v>
      </c>
      <c r="C23" s="12"/>
      <c r="D23" s="12">
        <v>24902.81</v>
      </c>
      <c r="E23" s="12"/>
    </row>
    <row r="24" spans="1:5" x14ac:dyDescent="0.2">
      <c r="A24" s="11" t="s">
        <v>33</v>
      </c>
      <c r="B24" s="9" t="s">
        <v>34</v>
      </c>
      <c r="C24" s="12"/>
      <c r="D24" s="12">
        <v>65723.259999999995</v>
      </c>
      <c r="E24" s="12"/>
    </row>
    <row r="25" spans="1:5" x14ac:dyDescent="0.2">
      <c r="A25" s="11" t="s">
        <v>35</v>
      </c>
      <c r="B25" s="9" t="s">
        <v>36</v>
      </c>
      <c r="C25" s="12"/>
      <c r="D25" s="12">
        <v>13641.39</v>
      </c>
      <c r="E25" s="12"/>
    </row>
    <row r="26" spans="1:5" x14ac:dyDescent="0.2">
      <c r="A26" s="11" t="s">
        <v>37</v>
      </c>
      <c r="B26" s="9" t="s">
        <v>38</v>
      </c>
      <c r="C26" s="12"/>
      <c r="D26" s="12">
        <v>3075</v>
      </c>
      <c r="E26" s="12"/>
    </row>
    <row r="27" spans="1:5" x14ac:dyDescent="0.2">
      <c r="A27" s="11" t="s">
        <v>39</v>
      </c>
      <c r="B27" s="9" t="s">
        <v>40</v>
      </c>
      <c r="C27" s="12"/>
      <c r="D27" s="13">
        <v>126322.03</v>
      </c>
      <c r="E27" s="12"/>
    </row>
    <row r="28" spans="1:5" ht="16.5" customHeight="1" thickBot="1" x14ac:dyDescent="0.25">
      <c r="A28" s="11"/>
      <c r="B28" s="16" t="s">
        <v>94</v>
      </c>
      <c r="C28" s="17" t="s">
        <v>116</v>
      </c>
      <c r="D28" s="18">
        <f>D10+D18</f>
        <v>10603520.819999998</v>
      </c>
      <c r="E28" s="12"/>
    </row>
    <row r="29" spans="1:5" ht="13.5" thickTop="1" x14ac:dyDescent="0.2">
      <c r="A29" s="11"/>
      <c r="B29" s="9"/>
      <c r="C29" s="12"/>
      <c r="D29" s="12"/>
      <c r="E29" s="12"/>
    </row>
    <row r="30" spans="1:5" x14ac:dyDescent="0.2">
      <c r="A30" s="19" t="s">
        <v>41</v>
      </c>
      <c r="B30" s="14" t="s">
        <v>42</v>
      </c>
      <c r="C30" s="15"/>
      <c r="D30" s="15"/>
      <c r="E30" s="12"/>
    </row>
    <row r="31" spans="1:5" x14ac:dyDescent="0.2">
      <c r="A31" s="19" t="s">
        <v>43</v>
      </c>
      <c r="B31" s="14" t="s">
        <v>44</v>
      </c>
      <c r="C31" s="15"/>
      <c r="D31" s="15">
        <f>SUM(D32:D38)</f>
        <v>5629151.7400000002</v>
      </c>
      <c r="E31" s="12"/>
    </row>
    <row r="32" spans="1:5" x14ac:dyDescent="0.2">
      <c r="A32" s="11" t="s">
        <v>45</v>
      </c>
      <c r="B32" s="9" t="s">
        <v>46</v>
      </c>
      <c r="C32" s="12"/>
      <c r="D32" s="12">
        <v>5347958.7300000004</v>
      </c>
      <c r="E32" s="12"/>
    </row>
    <row r="33" spans="1:5" x14ac:dyDescent="0.2">
      <c r="A33" s="11" t="s">
        <v>47</v>
      </c>
      <c r="B33" s="9" t="s">
        <v>48</v>
      </c>
      <c r="C33" s="12"/>
      <c r="D33" s="12">
        <v>153563.74</v>
      </c>
      <c r="E33" s="12"/>
    </row>
    <row r="34" spans="1:5" x14ac:dyDescent="0.2">
      <c r="A34" s="11" t="s">
        <v>49</v>
      </c>
      <c r="B34" s="9" t="s">
        <v>50</v>
      </c>
      <c r="C34" s="12"/>
      <c r="D34" s="12">
        <v>1131.76</v>
      </c>
      <c r="E34" s="12"/>
    </row>
    <row r="35" spans="1:5" x14ac:dyDescent="0.2">
      <c r="A35" s="11" t="s">
        <v>51</v>
      </c>
      <c r="B35" s="9" t="s">
        <v>52</v>
      </c>
      <c r="C35" s="12"/>
      <c r="D35" s="12">
        <v>7105.38</v>
      </c>
      <c r="E35" s="12"/>
    </row>
    <row r="36" spans="1:5" x14ac:dyDescent="0.2">
      <c r="A36" s="11" t="s">
        <v>53</v>
      </c>
      <c r="B36" s="9" t="s">
        <v>54</v>
      </c>
      <c r="C36" s="12"/>
      <c r="D36" s="12">
        <v>20953.580000000002</v>
      </c>
      <c r="E36" s="12"/>
    </row>
    <row r="37" spans="1:5" x14ac:dyDescent="0.2">
      <c r="A37" s="11" t="s">
        <v>55</v>
      </c>
      <c r="B37" s="9" t="s">
        <v>56</v>
      </c>
      <c r="C37" s="12"/>
      <c r="D37" s="12">
        <v>30630.81</v>
      </c>
      <c r="E37" s="12"/>
    </row>
    <row r="38" spans="1:5" x14ac:dyDescent="0.2">
      <c r="A38" s="11" t="s">
        <v>57</v>
      </c>
      <c r="B38" s="9" t="s">
        <v>58</v>
      </c>
      <c r="C38" s="12"/>
      <c r="D38" s="12">
        <v>67807.740000000005</v>
      </c>
      <c r="E38" s="12"/>
    </row>
    <row r="39" spans="1:5" x14ac:dyDescent="0.2">
      <c r="A39" s="19" t="s">
        <v>59</v>
      </c>
      <c r="B39" s="14" t="s">
        <v>60</v>
      </c>
      <c r="C39" s="15"/>
      <c r="D39" s="15">
        <f>SUM(D40:D41)</f>
        <v>847700.84</v>
      </c>
      <c r="E39" s="12"/>
    </row>
    <row r="40" spans="1:5" x14ac:dyDescent="0.2">
      <c r="A40" s="11" t="s">
        <v>61</v>
      </c>
      <c r="B40" s="9" t="s">
        <v>62</v>
      </c>
      <c r="C40" s="12"/>
      <c r="D40" s="12">
        <v>781625.1</v>
      </c>
      <c r="E40" s="12"/>
    </row>
    <row r="41" spans="1:5" x14ac:dyDescent="0.2">
      <c r="A41" s="11" t="s">
        <v>63</v>
      </c>
      <c r="B41" s="9" t="s">
        <v>64</v>
      </c>
      <c r="C41" s="12"/>
      <c r="D41" s="13">
        <v>66075.740000000005</v>
      </c>
      <c r="E41" s="12"/>
    </row>
    <row r="42" spans="1:5" ht="16.5" customHeight="1" x14ac:dyDescent="0.2">
      <c r="A42" s="11"/>
      <c r="B42" s="20" t="s">
        <v>114</v>
      </c>
      <c r="C42" s="21"/>
      <c r="D42" s="22">
        <f>D31+D39</f>
        <v>6476852.5800000001</v>
      </c>
      <c r="E42" s="12"/>
    </row>
    <row r="43" spans="1:5" x14ac:dyDescent="0.2">
      <c r="A43" s="19" t="s">
        <v>112</v>
      </c>
      <c r="B43" s="14" t="s">
        <v>113</v>
      </c>
      <c r="C43" s="12"/>
      <c r="D43" s="12"/>
      <c r="E43" s="12"/>
    </row>
    <row r="44" spans="1:5" x14ac:dyDescent="0.2">
      <c r="A44" s="19" t="s">
        <v>65</v>
      </c>
      <c r="B44" s="14" t="s">
        <v>66</v>
      </c>
      <c r="C44" s="15"/>
      <c r="D44" s="12"/>
      <c r="E44" s="12"/>
    </row>
    <row r="45" spans="1:5" x14ac:dyDescent="0.2">
      <c r="A45" s="11" t="s">
        <v>67</v>
      </c>
      <c r="B45" s="9" t="s">
        <v>68</v>
      </c>
      <c r="C45" s="12"/>
      <c r="D45" s="12">
        <v>2002400</v>
      </c>
      <c r="E45" s="12"/>
    </row>
    <row r="46" spans="1:5" x14ac:dyDescent="0.2">
      <c r="A46" s="11" t="s">
        <v>69</v>
      </c>
      <c r="B46" s="9" t="s">
        <v>70</v>
      </c>
      <c r="C46" s="12"/>
      <c r="D46" s="12">
        <v>1404154.3</v>
      </c>
      <c r="E46" s="12"/>
    </row>
    <row r="47" spans="1:5" x14ac:dyDescent="0.2">
      <c r="A47" s="11" t="s">
        <v>71</v>
      </c>
      <c r="B47" s="9" t="s">
        <v>72</v>
      </c>
      <c r="C47" s="12"/>
      <c r="D47" s="12">
        <v>720113.94</v>
      </c>
      <c r="E47" s="12"/>
    </row>
    <row r="48" spans="1:5" ht="16.5" customHeight="1" x14ac:dyDescent="0.2">
      <c r="A48" s="11"/>
      <c r="B48" s="20" t="s">
        <v>95</v>
      </c>
      <c r="C48" s="21"/>
      <c r="D48" s="22">
        <f>SUM(D45:D47)</f>
        <v>4126668.2399999998</v>
      </c>
      <c r="E48" s="12"/>
    </row>
    <row r="49" spans="1:5" ht="16.5" customHeight="1" thickBot="1" x14ac:dyDescent="0.25">
      <c r="A49" s="11"/>
      <c r="B49" s="20" t="s">
        <v>96</v>
      </c>
      <c r="C49" s="21" t="s">
        <v>116</v>
      </c>
      <c r="D49" s="23">
        <f>D42+D48</f>
        <v>10603520.82</v>
      </c>
      <c r="E49" s="12"/>
    </row>
    <row r="50" spans="1:5" ht="13.5" thickTop="1" x14ac:dyDescent="0.2">
      <c r="A50" s="11"/>
      <c r="B50" s="9"/>
      <c r="C50" s="12"/>
      <c r="D50" s="12"/>
      <c r="E50" s="12"/>
    </row>
    <row r="51" spans="1:5" x14ac:dyDescent="0.2">
      <c r="A51" s="11"/>
      <c r="B51" s="9"/>
      <c r="C51" s="12"/>
      <c r="D51" s="12"/>
      <c r="E51" s="12"/>
    </row>
    <row r="52" spans="1:5" x14ac:dyDescent="0.2">
      <c r="A52" s="11"/>
      <c r="B52" s="9"/>
      <c r="C52" s="12"/>
      <c r="D52" s="12"/>
      <c r="E52" s="12"/>
    </row>
    <row r="53" spans="1:5" x14ac:dyDescent="0.2">
      <c r="A53" s="8" t="s">
        <v>108</v>
      </c>
      <c r="C53" s="8" t="s">
        <v>120</v>
      </c>
      <c r="D53" s="12"/>
      <c r="E53" s="12"/>
    </row>
    <row r="54" spans="1:5" x14ac:dyDescent="0.2">
      <c r="A54" s="8" t="s">
        <v>109</v>
      </c>
      <c r="C54" s="8" t="s">
        <v>121</v>
      </c>
      <c r="D54" s="12"/>
      <c r="E54" s="12"/>
    </row>
    <row r="55" spans="1:5" x14ac:dyDescent="0.2">
      <c r="C55" s="8" t="s">
        <v>122</v>
      </c>
      <c r="D55" s="12"/>
      <c r="E55" s="12"/>
    </row>
    <row r="56" spans="1:5" x14ac:dyDescent="0.2">
      <c r="A56" s="11"/>
      <c r="B56" s="9"/>
      <c r="C56" s="12"/>
      <c r="D56" s="12"/>
      <c r="E56" s="12"/>
    </row>
    <row r="57" spans="1:5" x14ac:dyDescent="0.2">
      <c r="A57" s="11"/>
      <c r="B57" s="9"/>
      <c r="C57" s="12"/>
      <c r="D57" s="12"/>
      <c r="E57" s="12"/>
    </row>
    <row r="58" spans="1:5" x14ac:dyDescent="0.2">
      <c r="A58" s="11"/>
      <c r="B58" s="9"/>
      <c r="C58" s="12"/>
      <c r="D58" s="12"/>
      <c r="E58" s="12"/>
    </row>
    <row r="59" spans="1:5" x14ac:dyDescent="0.2">
      <c r="A59" s="11"/>
      <c r="B59" s="9"/>
      <c r="C59" s="12"/>
      <c r="D59" s="12"/>
      <c r="E59" s="12"/>
    </row>
    <row r="60" spans="1:5" x14ac:dyDescent="0.2">
      <c r="A60" s="11"/>
      <c r="B60" s="9"/>
      <c r="C60" s="12"/>
      <c r="D60" s="12"/>
      <c r="E60" s="12"/>
    </row>
    <row r="61" spans="1:5" x14ac:dyDescent="0.2">
      <c r="A61" s="11"/>
      <c r="B61" s="9"/>
      <c r="C61" s="12"/>
      <c r="D61" s="12"/>
      <c r="E61" s="12"/>
    </row>
    <row r="62" spans="1:5" x14ac:dyDescent="0.2">
      <c r="A62" s="11"/>
      <c r="B62" s="9"/>
      <c r="C62" s="12"/>
      <c r="D62" s="12"/>
      <c r="E62" s="12"/>
    </row>
    <row r="63" spans="1:5" x14ac:dyDescent="0.2">
      <c r="A63" s="11"/>
      <c r="B63" s="9"/>
      <c r="C63" s="12"/>
      <c r="D63" s="12"/>
      <c r="E63" s="12"/>
    </row>
    <row r="64" spans="1:5" x14ac:dyDescent="0.2">
      <c r="A64" s="11"/>
      <c r="B64" s="9"/>
      <c r="C64" s="12"/>
      <c r="D64" s="12"/>
      <c r="E64" s="12"/>
    </row>
    <row r="65" spans="1:5" x14ac:dyDescent="0.2">
      <c r="A65" s="11"/>
      <c r="B65" s="9"/>
      <c r="C65" s="12"/>
      <c r="D65" s="12"/>
      <c r="E65" s="12"/>
    </row>
    <row r="66" spans="1:5" x14ac:dyDescent="0.2">
      <c r="A66" s="11"/>
      <c r="B66" s="9"/>
      <c r="C66" s="12"/>
      <c r="D66" s="12"/>
      <c r="E66" s="12"/>
    </row>
    <row r="67" spans="1:5" ht="9" customHeight="1" x14ac:dyDescent="0.2">
      <c r="A67" s="8"/>
      <c r="B67" s="8"/>
      <c r="C67" s="8"/>
      <c r="D67" s="8"/>
      <c r="E67" s="8"/>
    </row>
    <row r="68" spans="1:5" ht="12.75" customHeight="1" x14ac:dyDescent="0.2">
      <c r="A68" s="10"/>
      <c r="B68" s="10"/>
      <c r="C68" s="12"/>
      <c r="D68" s="12"/>
      <c r="E68" s="8"/>
    </row>
  </sheetData>
  <mergeCells count="2">
    <mergeCell ref="A6:D6"/>
    <mergeCell ref="A7:D7"/>
  </mergeCells>
  <pageMargins left="0.45" right="0.45" top="1" bottom="1" header="0" footer="0"/>
  <pageSetup scale="90" fitToWidth="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40"/>
  <sheetViews>
    <sheetView view="pageBreakPreview" zoomScale="60" zoomScaleNormal="100" workbookViewId="0">
      <selection activeCell="E33" sqref="E33"/>
    </sheetView>
  </sheetViews>
  <sheetFormatPr baseColWidth="10" defaultRowHeight="12.75" x14ac:dyDescent="0.2"/>
  <cols>
    <col min="1" max="1" width="19.7109375" customWidth="1"/>
    <col min="2" max="2" width="45.7109375" customWidth="1"/>
    <col min="3" max="3" width="9.140625" customWidth="1"/>
    <col min="4" max="4" width="14.5703125" customWidth="1"/>
  </cols>
  <sheetData>
    <row r="3" spans="1:4" ht="16.5" x14ac:dyDescent="0.2">
      <c r="B3" s="1" t="s">
        <v>0</v>
      </c>
      <c r="C3" s="1"/>
    </row>
    <row r="4" spans="1:4" ht="14.25" x14ac:dyDescent="0.2">
      <c r="B4" s="4" t="s">
        <v>1</v>
      </c>
      <c r="C4" s="4"/>
    </row>
    <row r="5" spans="1:4" ht="14.25" x14ac:dyDescent="0.2">
      <c r="B5" s="4" t="s">
        <v>2</v>
      </c>
      <c r="C5" s="4"/>
    </row>
    <row r="6" spans="1:4" x14ac:dyDescent="0.2">
      <c r="B6" s="7" t="s">
        <v>3</v>
      </c>
      <c r="C6" s="7"/>
    </row>
    <row r="8" spans="1:4" ht="15" x14ac:dyDescent="0.2">
      <c r="A8" s="32" t="s">
        <v>124</v>
      </c>
      <c r="B8" s="32"/>
      <c r="C8" s="32"/>
      <c r="D8" s="32"/>
    </row>
    <row r="9" spans="1:4" x14ac:dyDescent="0.2">
      <c r="A9" s="33" t="s">
        <v>107</v>
      </c>
      <c r="B9" s="33"/>
      <c r="C9" s="33"/>
      <c r="D9" s="33"/>
    </row>
    <row r="11" spans="1:4" x14ac:dyDescent="0.2">
      <c r="A11" s="19" t="s">
        <v>86</v>
      </c>
      <c r="B11" s="14" t="s">
        <v>115</v>
      </c>
      <c r="C11" s="14"/>
      <c r="D11" s="12"/>
    </row>
    <row r="12" spans="1:4" x14ac:dyDescent="0.2">
      <c r="A12" s="19" t="s">
        <v>87</v>
      </c>
      <c r="B12" s="14" t="s">
        <v>88</v>
      </c>
      <c r="C12" s="14"/>
      <c r="D12" s="12"/>
    </row>
    <row r="13" spans="1:4" x14ac:dyDescent="0.2">
      <c r="A13" s="11" t="s">
        <v>89</v>
      </c>
      <c r="B13" s="9" t="s">
        <v>97</v>
      </c>
      <c r="C13" s="9"/>
      <c r="D13" s="12">
        <v>727545.39</v>
      </c>
    </row>
    <row r="14" spans="1:4" x14ac:dyDescent="0.2">
      <c r="A14" s="11"/>
      <c r="B14" s="9" t="s">
        <v>98</v>
      </c>
      <c r="C14" s="9"/>
      <c r="D14" s="12"/>
    </row>
    <row r="15" spans="1:4" x14ac:dyDescent="0.2">
      <c r="A15" s="11" t="s">
        <v>73</v>
      </c>
      <c r="B15" s="9" t="s">
        <v>74</v>
      </c>
      <c r="C15" s="9"/>
      <c r="D15" s="13">
        <v>188486.94</v>
      </c>
    </row>
    <row r="16" spans="1:4" ht="16.5" customHeight="1" x14ac:dyDescent="0.2">
      <c r="A16" s="11"/>
      <c r="B16" s="24" t="s">
        <v>99</v>
      </c>
      <c r="C16" s="24"/>
      <c r="D16" s="25">
        <f>D13-D15</f>
        <v>539058.44999999995</v>
      </c>
    </row>
    <row r="17" spans="1:4" x14ac:dyDescent="0.2">
      <c r="A17" s="11"/>
      <c r="B17" s="9" t="s">
        <v>98</v>
      </c>
      <c r="C17" s="9"/>
      <c r="D17" s="12"/>
    </row>
    <row r="18" spans="1:4" x14ac:dyDescent="0.2">
      <c r="A18" s="19" t="s">
        <v>75</v>
      </c>
      <c r="B18" s="14" t="s">
        <v>76</v>
      </c>
      <c r="C18" s="14"/>
      <c r="D18" s="12"/>
    </row>
    <row r="19" spans="1:4" x14ac:dyDescent="0.2">
      <c r="A19" s="11" t="s">
        <v>77</v>
      </c>
      <c r="B19" s="9" t="s">
        <v>100</v>
      </c>
      <c r="C19" s="9"/>
      <c r="D19" s="12">
        <v>119363.47</v>
      </c>
    </row>
    <row r="20" spans="1:4" x14ac:dyDescent="0.2">
      <c r="A20" s="11" t="s">
        <v>78</v>
      </c>
      <c r="B20" s="9" t="s">
        <v>79</v>
      </c>
      <c r="C20" s="9"/>
      <c r="D20" s="13">
        <v>371482.54</v>
      </c>
    </row>
    <row r="21" spans="1:4" ht="16.5" customHeight="1" x14ac:dyDescent="0.2">
      <c r="A21" s="11"/>
      <c r="B21" s="24" t="s">
        <v>101</v>
      </c>
      <c r="C21" s="24"/>
      <c r="D21" s="25">
        <f>D16-D19-D20</f>
        <v>48212.44</v>
      </c>
    </row>
    <row r="22" spans="1:4" x14ac:dyDescent="0.2">
      <c r="A22" s="11"/>
      <c r="B22" s="9" t="s">
        <v>102</v>
      </c>
      <c r="C22" s="9"/>
      <c r="D22" s="12"/>
    </row>
    <row r="23" spans="1:4" x14ac:dyDescent="0.2">
      <c r="A23" s="11" t="s">
        <v>90</v>
      </c>
      <c r="B23" s="9" t="s">
        <v>91</v>
      </c>
      <c r="C23" s="9"/>
      <c r="D23" s="12"/>
    </row>
    <row r="24" spans="1:4" x14ac:dyDescent="0.2">
      <c r="A24" s="11" t="s">
        <v>92</v>
      </c>
      <c r="B24" s="9" t="s">
        <v>93</v>
      </c>
      <c r="C24" s="9"/>
      <c r="D24" s="12">
        <v>74761.36</v>
      </c>
    </row>
    <row r="25" spans="1:4" x14ac:dyDescent="0.2">
      <c r="A25" s="11"/>
      <c r="B25" s="9" t="s">
        <v>98</v>
      </c>
      <c r="C25" s="9"/>
      <c r="D25" s="12"/>
    </row>
    <row r="26" spans="1:4" x14ac:dyDescent="0.2">
      <c r="A26" s="11" t="s">
        <v>80</v>
      </c>
      <c r="B26" s="9" t="s">
        <v>81</v>
      </c>
      <c r="C26" s="9"/>
      <c r="D26" s="12"/>
    </row>
    <row r="27" spans="1:4" x14ac:dyDescent="0.2">
      <c r="A27" s="11" t="s">
        <v>82</v>
      </c>
      <c r="B27" s="9" t="s">
        <v>83</v>
      </c>
      <c r="C27" s="9"/>
      <c r="D27" s="12">
        <v>360.61</v>
      </c>
    </row>
    <row r="28" spans="1:4" x14ac:dyDescent="0.2">
      <c r="A28" s="11" t="s">
        <v>84</v>
      </c>
      <c r="B28" s="9" t="s">
        <v>85</v>
      </c>
      <c r="C28" s="9"/>
      <c r="D28" s="13">
        <v>2485.06</v>
      </c>
    </row>
    <row r="29" spans="1:4" ht="16.5" customHeight="1" x14ac:dyDescent="0.2">
      <c r="B29" s="24" t="s">
        <v>103</v>
      </c>
      <c r="C29" s="24"/>
      <c r="D29" s="26">
        <f>D21+D24-(D27+D28)</f>
        <v>120128.13</v>
      </c>
    </row>
    <row r="30" spans="1:4" x14ac:dyDescent="0.2">
      <c r="B30" s="9" t="s">
        <v>104</v>
      </c>
      <c r="C30" s="9"/>
      <c r="D30" s="12">
        <f>D29*0.07</f>
        <v>8408.9691000000003</v>
      </c>
    </row>
    <row r="31" spans="1:4" x14ac:dyDescent="0.2">
      <c r="B31" s="9" t="s">
        <v>105</v>
      </c>
      <c r="C31" s="9"/>
      <c r="D31" s="13">
        <v>38873.93</v>
      </c>
    </row>
    <row r="32" spans="1:4" ht="16.5" customHeight="1" thickBot="1" x14ac:dyDescent="0.25">
      <c r="B32" s="24" t="s">
        <v>106</v>
      </c>
      <c r="C32" s="24"/>
      <c r="D32" s="27">
        <f>D29-D30-D31</f>
        <v>72845.230899999995</v>
      </c>
    </row>
    <row r="33" spans="1:4" ht="13.5" thickTop="1" x14ac:dyDescent="0.2"/>
    <row r="34" spans="1:4" x14ac:dyDescent="0.2">
      <c r="A34" s="11"/>
      <c r="B34" s="9"/>
      <c r="C34" s="9"/>
      <c r="D34" s="12"/>
    </row>
    <row r="35" spans="1:4" x14ac:dyDescent="0.2">
      <c r="A35" s="11"/>
      <c r="B35" s="9"/>
      <c r="C35" s="9"/>
      <c r="D35" s="12"/>
    </row>
    <row r="36" spans="1:4" x14ac:dyDescent="0.2">
      <c r="A36" s="8" t="s">
        <v>108</v>
      </c>
      <c r="B36" s="9"/>
      <c r="C36" s="8" t="s">
        <v>117</v>
      </c>
    </row>
    <row r="37" spans="1:4" x14ac:dyDescent="0.2">
      <c r="A37" s="8" t="s">
        <v>109</v>
      </c>
      <c r="B37" s="9"/>
      <c r="C37" s="8" t="s">
        <v>118</v>
      </c>
    </row>
    <row r="38" spans="1:4" x14ac:dyDescent="0.2">
      <c r="B38" s="9"/>
      <c r="C38" s="8" t="s">
        <v>119</v>
      </c>
    </row>
    <row r="40" spans="1:4" x14ac:dyDescent="0.2">
      <c r="A40" s="11"/>
      <c r="B40" s="9"/>
      <c r="C40" s="9"/>
      <c r="D40" s="12"/>
    </row>
  </sheetData>
  <mergeCells count="2">
    <mergeCell ref="A8:D8"/>
    <mergeCell ref="A9:D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</vt:lpstr>
      <vt:lpstr>Resultado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Oscar Müller</cp:lastModifiedBy>
  <dcterms:created xsi:type="dcterms:W3CDTF">2019-02-28T22:50:16Z</dcterms:created>
  <dcterms:modified xsi:type="dcterms:W3CDTF">2019-06-27T22:06:24Z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013F3D7A72F1A79D255040DC2D1BA2FEEAED19FB4223946DC1E6DB69C54F11AC0B3B0CE5C65778DE0DD3C4078E8505E60254EB5F31251F50167897310E59666875791D1063B714DE23D71E1E99DBE53D146C3671E4AACB1A988CB2BC540946971A79449CA163E5E773BA5339C442193D62B8DE44F8A6ED93E0AB99285CA604C</vt:lpwstr>
  </property>
  <property fmtid="{D5CDD505-2E9C-101B-9397-08002B2CF9AE}" pid="3" name="Business Objects Context Information1">
    <vt:lpwstr>0C64F14B3D2FF7463B3E0D59CF2F45B5B1E5E282C76E90AC446F1B6B0A4174654488FAEED7875D6F5760B8EC73F7CBFDCCDE208111EC350EFC943278A7E419C3DDE188834A8740AC5638F64DC86DCA505B55A17B1A371518EB85D67DF5D47B179AB1DF9A23BC3536D47984ED9B7DCF803695F34D5FFCC696F8FEE4543353EE6</vt:lpwstr>
  </property>
  <property fmtid="{D5CDD505-2E9C-101B-9397-08002B2CF9AE}" pid="4" name="Business Objects Context Information2">
    <vt:lpwstr>E85E7F49338063A076F72B9BCBB05A6DAF181433812049E9D2615D3F5029F29E5CD4C3D1CA9DC98B8CCC24340EF2FAA41B17FD03EC9B90E24EC3BA425797FBF3713C52CF1E8E03D12E1149D2A618D0251C1C114E637AD194846D3600F15CA0C8D7C856309B8B9AFD2553EFD13A41FEBB4466C700C8624686E5B02D57BA6A228</vt:lpwstr>
  </property>
  <property fmtid="{D5CDD505-2E9C-101B-9397-08002B2CF9AE}" pid="5" name="Business Objects Context Information3">
    <vt:lpwstr>15C33FE6DFF7BA2955267654F20DB3E3A7B0419C362BEFD3AA44EBC7DD167BD092037B7B56B7A35815529BF0D082BF0255FF75A2E746C368D1530EA7C9DD6DE2ACDC272A76C3FEE172FF22D4ED28AC47C7249652651ACC2B19FB982CE04A4129C07EFE55698D4AF3A85E555E37E6779A005A1F6891CF1910B0558F777C4986E</vt:lpwstr>
  </property>
  <property fmtid="{D5CDD505-2E9C-101B-9397-08002B2CF9AE}" pid="6" name="Business Objects Context Information4">
    <vt:lpwstr>EB0DE135D8749A650CB277AD69DBBFCEB785599005B8F41C98BCDC08341D532EF660AD526EB6C43DFFC50A9FA78A59D50E53C0B8121B9264582DABEFC80F6CE3877F1F528722B170DAE6A366E52291D4BFDEECE1F95A6B86194743667462B5F56E08B976F428F4AA646D548E2398FB2C393CE8FC9C0D7F8F4E7E9EB7650940C</vt:lpwstr>
  </property>
  <property fmtid="{D5CDD505-2E9C-101B-9397-08002B2CF9AE}" pid="7" name="Business Objects Context Information5">
    <vt:lpwstr>71AA9A373DAE4B0E2964FF15509B5956803D4D8DBDF5B2D8AA456D337997972EC296E05017B178E790D3523F510CEC964487F8D723540230806DA0C32B2F74277FCEE8B891673D598650DC6D002597ACE80AF7D49AC27C31CF6A821E4932349416EDBF0E25EC21883057914D221A8AB0E47E3CAD2F3A958A102535893AFEFE4</vt:lpwstr>
  </property>
  <property fmtid="{D5CDD505-2E9C-101B-9397-08002B2CF9AE}" pid="8" name="Business Objects Context Information6">
    <vt:lpwstr>7E866934762A7C151C26E95FC8279BB07E1D140186AFE8B5E34A057C49BEA7CD9B0FC652D61A16EBD76F7B26C19A6486DB7CBA3917A6966D74A939C450C15D82125C4806B6633CEB3604C6FE85DF83A5FC02E3A0BB7904F6C918460DE7F7A7E6446C0A29A40CCCEDAA72DA7ED2FB66B87420A68730E00FE521E84D0E9148640</vt:lpwstr>
  </property>
  <property fmtid="{D5CDD505-2E9C-101B-9397-08002B2CF9AE}" pid="9" name="Business Objects Context Information7">
    <vt:lpwstr>7ADAA9B563D82D21AA5E4D81744AE183B6D401697B139B83DBF20086A3963A71FF023246FDD6D55F00C43E2A6620D49C9A335E84127A9F67D5DBD10E75F5FED769772636C97726F1DF4A581441D0B8E30761D000896F3E6DE0D5929256EDE6BE42C8F2179E761000599DF459B522329EFD21434636653228D6DA05A253EFD8C</vt:lpwstr>
  </property>
  <property fmtid="{D5CDD505-2E9C-101B-9397-08002B2CF9AE}" pid="10" name="Business Objects Context Information8">
    <vt:lpwstr>95F1D4EA0916A3A934451FB99709292A816207376B7FFA9DD02CA9F82A7920B2453F4A04281FFCDAABCBD4F3F0AAA6C32A108BB1A2EC4C276344A1339A669301D066EAFEE0AEA7CD758363C88B07BF9C8ABAC0D9880FE9F4100D6D5DF11709130ABEF59DBFF6CE41F736A9E5BE3F26F5D13734C80E306484608907925242FC9</vt:lpwstr>
  </property>
  <property fmtid="{D5CDD505-2E9C-101B-9397-08002B2CF9AE}" pid="11" name="Business Objects Context Information9">
    <vt:lpwstr>E3FBE52DFEE328316CAB16C333D7B9F8D9B1194F5D6BC9C20D078EC872C4CEEFE6616D4A970FCBCD66766EC291D296AD2B1331987331513F0654E3296473666A36493B52087CF3189E71BE3274566E22A2F33690153B2A935B56F30AC6F62383C21E307A8E1DA6524E3FA01EBAFE8B9FD84CB1E44D0315E3752FB2C1E01DB49</vt:lpwstr>
  </property>
  <property fmtid="{D5CDD505-2E9C-101B-9397-08002B2CF9AE}" pid="12" name="Business Objects Context Information10">
    <vt:lpwstr>2D0E4D236541EDC01D98E3D0B68EDB4CAD5D941BE4AB1C176ED2897BA598C027B803D86D85D9343CFCCB956E13F6FC6287B1C030B1BBAA8B0FA18170ED3DA8A51712C428EB3174142D8C8E9CA931722F1E0EF7E9F95AD7718C7ABACE1560212987A61AB65EA3A42BBE61D7D5329FE6FE76C24CC37347B494FCBFF35AE47DEC3</vt:lpwstr>
  </property>
  <property fmtid="{D5CDD505-2E9C-101B-9397-08002B2CF9AE}" pid="13" name="Business Objects Context Information11">
    <vt:lpwstr>1EB28B613E9FC</vt:lpwstr>
  </property>
</Properties>
</file>