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28" i="1" s="1"/>
  <c r="D10" i="1"/>
  <c r="D48" i="1"/>
  <c r="D31" i="1"/>
  <c r="D16" i="2"/>
  <c r="D21" i="2" s="1"/>
  <c r="D29" i="2" s="1"/>
  <c r="D42" i="1"/>
  <c r="D49" i="1"/>
  <c r="D30" i="2" l="1"/>
  <c r="D32" i="2"/>
</calcChain>
</file>

<file path=xl/sharedStrings.xml><?xml version="1.0" encoding="utf-8"?>
<sst xmlns="http://schemas.openxmlformats.org/spreadsheetml/2006/main" count="134" uniqueCount="125">
  <si>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</si>
  <si>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</si>
  <si>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</si>
  <si>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</si>
  <si>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</si>
  <si>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</si>
  <si>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</si>
  <si>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</si>
  <si>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</si>
  <si>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</si>
  <si>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</si>
  <si>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</si>
  <si>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</si>
  <si>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</si>
  <si>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</si>
  <si>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</si>
  <si>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</si>
  <si>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</si>
  <si>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</si>
  <si>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</si>
  <si>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</si>
  <si>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</si>
  <si>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</si>
  <si>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</si>
  <si>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</si>
  <si>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</si>
  <si>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</si>
  <si>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</si>
  <si>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</si>
  <si>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</si>
  <si>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</si>
  <si>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</si>
  <si>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</si>
  <si>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</si>
  <si>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</si>
  <si>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</si>
  <si>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</si>
  <si>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</si>
  <si>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</si>
  <si>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</si>
  <si>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</si>
  <si>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</si>
  <si>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</si>
  <si>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</si>
  <si>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</si>
  <si>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</si>
  <si>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</si>
  <si>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</si>
  <si>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</si>
  <si>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</si>
  <si>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</si>
  <si>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</si>
  <si>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</si>
  <si>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</si>
  <si>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</si>
  <si>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</si>
  <si>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</si>
  <si>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</si>
  <si>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</si>
  <si>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</si>
  <si>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</si>
  <si>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</si>
  <si>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</si>
  <si>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</si>
  <si>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</si>
  <si>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</si>
  <si>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</si>
  <si>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</si>
  <si>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</si>
  <si>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</si>
  <si>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</si>
  <si>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</si>
  <si>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</si>
  <si>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</si>
  <si>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</si>
  <si>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</si>
  <si>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</si>
  <si>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</si>
  <si>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</si>
  <si>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</si>
  <si>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</si>
  <si>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</si>
  <si>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</si>
  <si>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</si>
  <si>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</si>
  <si>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</si>
  <si>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</si>
  <si>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</si>
  <si>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</si>
  <si>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</si>
  <si>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</si>
  <si>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</si>
  <si>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</si>
  <si>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</si>
  <si>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</si>
  <si>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</si>
  <si>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</si>
  <si>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</si>
  <si>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</si>
  <si>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</si>
  <si>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</si>
  <si>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</si>
  <si>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</si>
  <si>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</si>
  <si>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</si>
  <si>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</si>
  <si>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</si>
  <si>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</si>
  <si>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</si>
  <si>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</si>
  <si>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</si>
  <si>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</si>
  <si>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</si>
  <si>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</si>
  <si>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</si>
  <si>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</si>
  <si>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</si>
  <si>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>Balance de Situación al 30 de abril  de 2019</t>
  </si>
  <si>
    <t>Estado de resultados del 01 de enero al 30 de abril  de 2019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</si>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</sst>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9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2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view="pageBreakPreview" zoomScale="60" zoomScaleNormal="100" workbookViewId="0">
      <selection activeCell="B2" sqref="B2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117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110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9463432.839999998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421049.9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44118.19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7178585.2999999998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1003307.82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27951.37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784301.75</v>
      </c>
      <c r="E16" s="12"/>
    </row>
    <row r="17" spans="1:5" x14ac:dyDescent="0.2">
      <c r="A17" s="11" t="s">
        <v>20</v>
      </c>
      <c r="B17" s="9" t="s">
        <v>111</v>
      </c>
      <c r="C17" s="12"/>
      <c r="D17" s="12">
        <v>4118.51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1350052.1099999999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122129.33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891596.45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98434.68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23915.68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65223.26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126322.03</v>
      </c>
      <c r="E27" s="12"/>
    </row>
    <row r="28" spans="1:5" ht="16.5" customHeight="1" thickBot="1" x14ac:dyDescent="0.25">
      <c r="A28" s="11"/>
      <c r="B28" s="16" t="s">
        <v>94</v>
      </c>
      <c r="C28" s="17" t="s">
        <v>116</v>
      </c>
      <c r="D28" s="18">
        <f>D10+D18</f>
        <v>10813484.949999997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5859745.0200000005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5573788.4900000002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161720.35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2263.61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8180.65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20328.650000000001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23967.14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69496.13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845573.30999999994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781625.1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63948.21</v>
      </c>
      <c r="E41" s="12"/>
    </row>
    <row r="42" spans="1:5" ht="16.5" customHeight="1" x14ac:dyDescent="0.2">
      <c r="A42" s="11"/>
      <c r="B42" s="20" t="s">
        <v>114</v>
      </c>
      <c r="C42" s="21"/>
      <c r="D42" s="22">
        <f>D31+D39</f>
        <v>6705318.3300000001</v>
      </c>
      <c r="E42" s="12"/>
    </row>
    <row r="43" spans="1:5" x14ac:dyDescent="0.2">
      <c r="A43" s="19" t="s">
        <v>112</v>
      </c>
      <c r="B43" s="14" t="s">
        <v>113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1387539.49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718227.13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4108166.62</v>
      </c>
      <c r="E48" s="12"/>
    </row>
    <row r="49" spans="1:5" ht="16.5" customHeight="1" thickBot="1" x14ac:dyDescent="0.25">
      <c r="A49" s="11"/>
      <c r="B49" s="20" t="s">
        <v>96</v>
      </c>
      <c r="C49" s="21" t="s">
        <v>116</v>
      </c>
      <c r="D49" s="23">
        <f>D42+D48</f>
        <v>10813484.949999999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122</v>
      </c>
      <c r="D53" s="12"/>
      <c r="E53" s="12"/>
    </row>
    <row r="54" spans="1:5" x14ac:dyDescent="0.2">
      <c r="A54" s="8" t="s">
        <v>109</v>
      </c>
      <c r="C54" s="8" t="s">
        <v>123</v>
      </c>
      <c r="D54" s="12"/>
      <c r="E54" s="12"/>
    </row>
    <row r="55" spans="1:5" x14ac:dyDescent="0.2">
      <c r="C55" s="8" t="s">
        <v>124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" bottom="1" header="0" footer="0"/>
  <pageSetup scale="9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view="pageBreakPreview" zoomScale="60" zoomScaleNormal="100" workbookViewId="0"/>
  </sheetViews>
  <sheetFormatPr baseColWidth="10" defaultRowHeight="12.75" x14ac:dyDescent="0.2"/>
  <cols>
    <col min="1" max="1" width="19.7109375" customWidth="1"/>
    <col min="2" max="2" width="45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118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115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577223.99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146412.35999999999</v>
      </c>
    </row>
    <row r="16" spans="1:4" ht="16.5" customHeight="1" x14ac:dyDescent="0.2">
      <c r="A16" s="11"/>
      <c r="B16" s="24" t="s">
        <v>99</v>
      </c>
      <c r="C16" s="24"/>
      <c r="D16" s="25">
        <f>D13-D15</f>
        <v>430811.63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96237.68</v>
      </c>
    </row>
    <row r="20" spans="1:4" x14ac:dyDescent="0.2">
      <c r="A20" s="11" t="s">
        <v>78</v>
      </c>
      <c r="B20" s="9" t="s">
        <v>79</v>
      </c>
      <c r="C20" s="9"/>
      <c r="D20" s="13">
        <v>307419.5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27154.450000000012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66343.039999999994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323.81</v>
      </c>
    </row>
    <row r="28" spans="1:4" x14ac:dyDescent="0.2">
      <c r="A28" s="11" t="s">
        <v>84</v>
      </c>
      <c r="B28" s="9" t="s">
        <v>85</v>
      </c>
      <c r="C28" s="9"/>
      <c r="D28" s="13">
        <v>0</v>
      </c>
    </row>
    <row r="29" spans="1:4" ht="16.5" customHeight="1" x14ac:dyDescent="0.2">
      <c r="B29" s="24" t="s">
        <v>103</v>
      </c>
      <c r="C29" s="24"/>
      <c r="D29" s="26">
        <f>D21+D24-(D27+D28)</f>
        <v>93173.680000000008</v>
      </c>
    </row>
    <row r="30" spans="1:4" x14ac:dyDescent="0.2">
      <c r="B30" s="9" t="s">
        <v>104</v>
      </c>
      <c r="C30" s="9"/>
      <c r="D30" s="12">
        <f>D29*0.07</f>
        <v>6522.1576000000014</v>
      </c>
    </row>
    <row r="31" spans="1:4" x14ac:dyDescent="0.2">
      <c r="B31" s="9" t="s">
        <v>105</v>
      </c>
      <c r="C31" s="9"/>
      <c r="D31" s="13">
        <v>30421.1</v>
      </c>
    </row>
    <row r="32" spans="1:4" ht="16.5" customHeight="1" thickBot="1" x14ac:dyDescent="0.25">
      <c r="B32" s="24" t="s">
        <v>106</v>
      </c>
      <c r="C32" s="24"/>
      <c r="D32" s="27">
        <f>D29-D30-D31</f>
        <v>56230.422400000003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119</v>
      </c>
    </row>
    <row r="37" spans="1:4" x14ac:dyDescent="0.2">
      <c r="A37" s="8" t="s">
        <v>109</v>
      </c>
      <c r="B37" s="9"/>
      <c r="C37" s="8" t="s">
        <v>120</v>
      </c>
    </row>
    <row r="38" spans="1:4" x14ac:dyDescent="0.2">
      <c r="B38" s="9"/>
      <c r="C38" s="8" t="s">
        <v>121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dcterms:created xsi:type="dcterms:W3CDTF">2019-02-28T22:50:16Z</dcterms:created>
  <dcterms:modified xsi:type="dcterms:W3CDTF">2019-05-23T21:45:24Z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