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iche\Documents\NOTAS Y PUBLICACIONES\MARZO 2019\ESTADOS FINANCIEROS REV AUDITORIA INTERNA\"/>
    </mc:Choice>
  </mc:AlternateContent>
  <bookViews>
    <workbookView xWindow="0" yWindow="0" windowWidth="17280" windowHeight="7068" activeTab="1"/>
  </bookViews>
  <sheets>
    <sheet name="BAL" sheetId="1" r:id="rId1"/>
    <sheet name="ER" sheetId="2" r:id="rId2"/>
  </sheets>
  <definedNames>
    <definedName name="_xlnm.Print_Area" localSheetId="0">BAL!$A$1:$G$60</definedName>
    <definedName name="_xlnm.Print_Area" localSheetId="1">ER!$A$1:$H$51</definedName>
  </definedNames>
  <calcPr calcId="162913"/>
</workbook>
</file>

<file path=xl/calcChain.xml><?xml version="1.0" encoding="utf-8"?>
<calcChain xmlns="http://schemas.openxmlformats.org/spreadsheetml/2006/main">
  <c r="E14" i="1" l="1"/>
  <c r="E21" i="1" s="1"/>
  <c r="E42" i="1" s="1"/>
  <c r="H28" i="2" l="1"/>
  <c r="H20" i="2"/>
  <c r="H16" i="2"/>
  <c r="G38" i="1"/>
  <c r="G31" i="1"/>
  <c r="G34" i="1" s="1"/>
  <c r="G27" i="1"/>
  <c r="G14" i="1"/>
  <c r="G21" i="1" s="1"/>
  <c r="H22" i="2" l="1"/>
  <c r="H29" i="2" s="1"/>
  <c r="H32" i="2" s="1"/>
  <c r="H35" i="2" s="1"/>
  <c r="G40" i="1"/>
  <c r="E27" i="1" l="1"/>
  <c r="E31" i="1"/>
  <c r="E38" i="1"/>
  <c r="E34" i="1" l="1"/>
  <c r="G62" i="1"/>
  <c r="F20" i="2" l="1"/>
  <c r="F28" i="2" l="1"/>
  <c r="F16" i="2"/>
  <c r="F22" i="2" s="1"/>
  <c r="E40" i="1" l="1"/>
  <c r="E62" i="1" s="1"/>
  <c r="F29" i="2" l="1"/>
  <c r="F32" i="2" l="1"/>
  <c r="F35" i="2" l="1"/>
</calcChain>
</file>

<file path=xl/sharedStrings.xml><?xml version="1.0" encoding="utf-8"?>
<sst xmlns="http://schemas.openxmlformats.org/spreadsheetml/2006/main" count="71" uniqueCount="62">
  <si>
    <t>BANCO AZTECA EL SALVADOR, S.A.</t>
  </si>
  <si>
    <t>ACTIVOS</t>
  </si>
  <si>
    <t>US$</t>
  </si>
  <si>
    <t>Otros Activos</t>
  </si>
  <si>
    <t>PASIVOS Y PATRIMONIO</t>
  </si>
  <si>
    <t>Diversos</t>
  </si>
  <si>
    <t>Cuentas por pagar</t>
  </si>
  <si>
    <t>Provisiones</t>
  </si>
  <si>
    <t>Patrimonio</t>
  </si>
  <si>
    <t>Capital social pagado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</si>
  <si>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</si>
  <si>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</si>
  <si>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</si>
  <si>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</si>
  <si>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</si>
  <si>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</si>
  <si>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</si>
  <si>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</si>
  <si>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</si>
  <si>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De funcionarios y empleados</t>
  </si>
  <si>
    <t>Generales</t>
  </si>
  <si>
    <t>Depreciaciones y amortizaciones</t>
  </si>
  <si>
    <t xml:space="preserve">         Total gastos de operación</t>
  </si>
  <si>
    <t xml:space="preserve">Impuesto Sobre la Renta </t>
  </si>
  <si>
    <t>Las notas que se acompañan son parte integral de los estados financieros.</t>
  </si>
  <si>
    <t>Operaciones en Moneda Extranjera</t>
  </si>
  <si>
    <t>Las notas que se acompañan son parte integral de los Estados Financieros.</t>
  </si>
  <si>
    <t>Firmados por:</t>
  </si>
  <si>
    <t>Reservas de capital, resultados acumulados y patrimonio no ganado</t>
  </si>
  <si>
    <t>Reportos y Otras operaciones bursátiles (neto)</t>
  </si>
  <si>
    <t>Activos de Intermediación:</t>
  </si>
  <si>
    <t xml:space="preserve">Diversos (neto) </t>
  </si>
  <si>
    <t xml:space="preserve">Bienes inmuebles, muebles y otros (neto) </t>
  </si>
  <si>
    <t xml:space="preserve">     Total de los activos</t>
  </si>
  <si>
    <t xml:space="preserve">     Total de los pasivos</t>
  </si>
  <si>
    <t>Total del patrimonio</t>
  </si>
  <si>
    <t>Activo Fijo:</t>
  </si>
  <si>
    <t xml:space="preserve">         Utilidad Antes de Gastos de operación</t>
  </si>
  <si>
    <t>(Expresados en miles de dólares de los Estados Unidos de América)</t>
  </si>
  <si>
    <t>Pasivos de Intermediación</t>
  </si>
  <si>
    <t>Otros Pasivos</t>
  </si>
  <si>
    <t>Notas</t>
  </si>
  <si>
    <t xml:space="preserve">Depósitos de clientes </t>
  </si>
  <si>
    <t xml:space="preserve">Caja y Bancos </t>
  </si>
  <si>
    <t xml:space="preserve">Inversiones financieras </t>
  </si>
  <si>
    <t>Cartera de préstamos  (neta)</t>
  </si>
  <si>
    <t xml:space="preserve">Reservas de Saneamiento </t>
  </si>
  <si>
    <r>
      <t>Gastos de Operación</t>
    </r>
    <r>
      <rPr>
        <sz val="10"/>
        <color indexed="8"/>
        <rFont val="Arial"/>
        <family val="2"/>
      </rPr>
      <t xml:space="preserve"> </t>
    </r>
  </si>
  <si>
    <t xml:space="preserve">     Total Pasivos más patrimonio</t>
  </si>
  <si>
    <t xml:space="preserve">         Pérdida de operación</t>
  </si>
  <si>
    <t>Contribución especial</t>
  </si>
  <si>
    <t>Otros Ingresos y Gastos - netos</t>
  </si>
  <si>
    <t>Al 31 de marzo de 2019 y 2018</t>
  </si>
  <si>
    <t>Por los períodos del 01 de enero al 31 de marzo de 2019 y 2018</t>
  </si>
  <si>
    <t>Obligaciones converibles en Acciones</t>
  </si>
  <si>
    <t>Préstamos convertibles en acciones pactados hasta un año plazo</t>
  </si>
  <si>
    <t>Obligaciones convertibles en acciones</t>
  </si>
  <si>
    <t xml:space="preserve">         Utilidad (Pérdida) neta</t>
  </si>
  <si>
    <t xml:space="preserve">         Utilidad (Pérdida) antes de impuesto sobre la renta y contribución  especial</t>
  </si>
  <si>
    <t>Nota</t>
  </si>
  <si>
    <t>Balances Generales (No auditados)</t>
  </si>
  <si>
    <t>Estados de Resultados (No auditados)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</si>
</sst>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#,##0.0_ ;[Red]\-#,##0.0\ "/>
    <numFmt numFmtId="166" formatCode="_([$$-409]* #,##0.00_);_([$$-409]* \(#,##0.00\);_([$$-409]* &quot;-&quot;??_);_(@_)"/>
    <numFmt numFmtId="167" formatCode="_-* #,##0.00\ _P_t_s_-;\-* #,##0.00\ _P_t_s_-;_-* &quot;-&quot;??\ _P_t_s_-;_-@_-"/>
    <numFmt numFmtId="168" formatCode="#,##0.0;[Red]#,##0.0"/>
    <numFmt numFmtId="169" formatCode="#,##0.0_);[Red]\(#,##0.0\)"/>
    <numFmt numFmtId="170" formatCode="_(* #,##0.0_);_(* \(#,##0.0\);_(* &quot;-&quot;??_);_(@_)"/>
    <numFmt numFmtId="171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9"/>
      <name val="Arial"/>
      <family val="2"/>
    </font>
    <font>
      <b/>
      <u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92">
    <xf numFmtId="0" fontId="0" fillId="0" borderId="0" xfId="0"/>
    <xf numFmtId="165" fontId="2" fillId="2" borderId="0" xfId="1" applyNumberFormat="1" applyFont="1" applyFill="1" applyBorder="1" applyAlignment="1">
      <alignment horizontal="right" vertical="top" wrapText="1"/>
    </xf>
    <xf numFmtId="0" fontId="2" fillId="3" borderId="0" xfId="1" applyFont="1" applyFill="1" applyAlignment="1">
      <alignment horizontal="left" wrapText="1" indent="7"/>
    </xf>
    <xf numFmtId="1" fontId="6" fillId="2" borderId="0" xfId="1" applyNumberFormat="1" applyFont="1" applyFill="1" applyBorder="1" applyAlignment="1">
      <alignment horizontal="center"/>
    </xf>
    <xf numFmtId="0" fontId="1" fillId="0" borderId="0" xfId="1"/>
    <xf numFmtId="0" fontId="2" fillId="2" borderId="0" xfId="1" applyFont="1" applyFill="1" applyBorder="1" applyAlignment="1">
      <alignment vertical="top" wrapText="1"/>
    </xf>
    <xf numFmtId="165" fontId="5" fillId="2" borderId="0" xfId="1" applyNumberFormat="1" applyFont="1" applyFill="1" applyBorder="1"/>
    <xf numFmtId="0" fontId="3" fillId="2" borderId="0" xfId="1" applyFont="1" applyFill="1" applyBorder="1" applyAlignment="1">
      <alignment horizontal="right" vertical="top" wrapText="1"/>
    </xf>
    <xf numFmtId="40" fontId="4" fillId="2" borderId="0" xfId="1" applyNumberFormat="1" applyFont="1" applyFill="1" applyBorder="1" applyAlignment="1"/>
    <xf numFmtId="0" fontId="5" fillId="3" borderId="0" xfId="1" applyFont="1" applyFill="1"/>
    <xf numFmtId="0" fontId="5" fillId="2" borderId="0" xfId="1" applyFont="1" applyFill="1" applyBorder="1"/>
    <xf numFmtId="0" fontId="2" fillId="2" borderId="0" xfId="1" applyFont="1" applyFill="1" applyBorder="1" applyAlignment="1">
      <alignment vertical="center" wrapText="1"/>
    </xf>
    <xf numFmtId="0" fontId="5" fillId="2" borderId="0" xfId="1" applyFont="1" applyFill="1"/>
    <xf numFmtId="0" fontId="3" fillId="2" borderId="0" xfId="1" applyFont="1" applyFill="1" applyBorder="1" applyAlignment="1">
      <alignment vertical="top" wrapText="1"/>
    </xf>
    <xf numFmtId="0" fontId="1" fillId="0" borderId="0" xfId="1"/>
    <xf numFmtId="168" fontId="0" fillId="0" borderId="0" xfId="0" applyNumberFormat="1"/>
    <xf numFmtId="169" fontId="5" fillId="2" borderId="0" xfId="1" applyNumberFormat="1" applyFont="1" applyFill="1" applyBorder="1"/>
    <xf numFmtId="169" fontId="1" fillId="0" borderId="0" xfId="1" applyNumberFormat="1"/>
    <xf numFmtId="169" fontId="5" fillId="2" borderId="0" xfId="1" applyNumberFormat="1" applyFont="1" applyFill="1" applyBorder="1" applyAlignment="1">
      <alignment vertical="center"/>
    </xf>
    <xf numFmtId="169" fontId="3" fillId="2" borderId="0" xfId="1" applyNumberFormat="1" applyFont="1" applyFill="1" applyBorder="1" applyAlignment="1">
      <alignment vertical="top" wrapText="1"/>
    </xf>
    <xf numFmtId="169" fontId="1" fillId="2" borderId="0" xfId="1" applyNumberFormat="1" applyFill="1" applyBorder="1"/>
    <xf numFmtId="169" fontId="5" fillId="2" borderId="0" xfId="1" applyNumberFormat="1" applyFont="1" applyFill="1" applyBorder="1" applyAlignment="1"/>
    <xf numFmtId="169" fontId="2" fillId="2" borderId="0" xfId="1" applyNumberFormat="1" applyFont="1" applyFill="1" applyBorder="1" applyAlignment="1">
      <alignment horizontal="right" vertical="top" wrapText="1"/>
    </xf>
    <xf numFmtId="169" fontId="2" fillId="2" borderId="0" xfId="1" applyNumberFormat="1" applyFont="1" applyFill="1" applyBorder="1" applyAlignment="1">
      <alignment vertical="top" wrapText="1"/>
    </xf>
    <xf numFmtId="169" fontId="2" fillId="2" borderId="0" xfId="1" applyNumberFormat="1" applyFont="1" applyFill="1" applyBorder="1" applyAlignment="1">
      <alignment wrapText="1"/>
    </xf>
    <xf numFmtId="170" fontId="5" fillId="2" borderId="0" xfId="5" applyNumberFormat="1" applyFont="1" applyFill="1" applyBorder="1"/>
    <xf numFmtId="170" fontId="1" fillId="0" borderId="0" xfId="5" applyNumberFormat="1" applyFont="1"/>
    <xf numFmtId="170" fontId="3" fillId="3" borderId="3" xfId="5" applyNumberFormat="1" applyFont="1" applyFill="1" applyBorder="1" applyAlignment="1">
      <alignment vertical="top" wrapText="1"/>
    </xf>
    <xf numFmtId="170" fontId="3" fillId="3" borderId="0" xfId="5" applyNumberFormat="1" applyFont="1" applyFill="1" applyBorder="1" applyAlignment="1">
      <alignment vertical="center" wrapText="1"/>
    </xf>
    <xf numFmtId="170" fontId="5" fillId="2" borderId="2" xfId="5" applyNumberFormat="1" applyFont="1" applyFill="1" applyBorder="1"/>
    <xf numFmtId="0" fontId="8" fillId="0" borderId="0" xfId="0" applyFont="1"/>
    <xf numFmtId="170" fontId="0" fillId="0" borderId="0" xfId="0" applyNumberFormat="1"/>
    <xf numFmtId="0" fontId="10" fillId="2" borderId="0" xfId="1" applyFont="1" applyFill="1"/>
    <xf numFmtId="0" fontId="1" fillId="2" borderId="0" xfId="1" applyFont="1" applyFill="1"/>
    <xf numFmtId="0" fontId="2" fillId="2" borderId="0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 wrapText="1"/>
    </xf>
    <xf numFmtId="169" fontId="1" fillId="2" borderId="0" xfId="1" applyNumberFormat="1" applyFont="1" applyFill="1" applyBorder="1" applyAlignment="1"/>
    <xf numFmtId="169" fontId="1" fillId="2" borderId="0" xfId="1" applyNumberFormat="1" applyFont="1" applyFill="1" applyBorder="1"/>
    <xf numFmtId="169" fontId="1" fillId="2" borderId="1" xfId="1" applyNumberFormat="1" applyFont="1" applyFill="1" applyBorder="1" applyAlignment="1"/>
    <xf numFmtId="169" fontId="1" fillId="2" borderId="3" xfId="1" applyNumberFormat="1" applyFont="1" applyFill="1" applyBorder="1" applyAlignment="1"/>
    <xf numFmtId="0" fontId="1" fillId="2" borderId="0" xfId="1" applyFont="1" applyFill="1" applyBorder="1"/>
    <xf numFmtId="170" fontId="1" fillId="2" borderId="0" xfId="5" applyNumberFormat="1" applyFont="1" applyFill="1" applyBorder="1"/>
    <xf numFmtId="170" fontId="1" fillId="2" borderId="1" xfId="5" applyNumberFormat="1" applyFont="1" applyFill="1" applyBorder="1"/>
    <xf numFmtId="170" fontId="1" fillId="3" borderId="0" xfId="5" applyNumberFormat="1" applyFont="1" applyFill="1"/>
    <xf numFmtId="170" fontId="1" fillId="0" borderId="1" xfId="5" applyNumberFormat="1" applyFont="1" applyFill="1" applyBorder="1"/>
    <xf numFmtId="0" fontId="1" fillId="2" borderId="0" xfId="1" applyFont="1" applyFill="1" applyBorder="1" applyAlignment="1">
      <alignment vertical="top"/>
    </xf>
    <xf numFmtId="169" fontId="1" fillId="2" borderId="0" xfId="1" applyNumberFormat="1" applyFont="1" applyFill="1" applyBorder="1" applyAlignment="1">
      <alignment vertical="top"/>
    </xf>
    <xf numFmtId="0" fontId="1" fillId="2" borderId="0" xfId="1" applyFont="1" applyFill="1" applyBorder="1" applyAlignment="1">
      <alignment vertical="center"/>
    </xf>
    <xf numFmtId="166" fontId="1" fillId="2" borderId="0" xfId="1" applyNumberFormat="1" applyFont="1" applyFill="1" applyBorder="1"/>
    <xf numFmtId="40" fontId="1" fillId="2" borderId="0" xfId="1" applyNumberFormat="1" applyFont="1" applyFill="1" applyBorder="1" applyAlignment="1"/>
    <xf numFmtId="0" fontId="2" fillId="3" borderId="0" xfId="1" applyFont="1" applyFill="1" applyAlignment="1">
      <alignment wrapText="1"/>
    </xf>
    <xf numFmtId="0" fontId="2" fillId="2" borderId="0" xfId="1" applyFont="1" applyFill="1" applyBorder="1" applyAlignment="1">
      <alignment horizontal="left" vertical="top" wrapText="1"/>
    </xf>
    <xf numFmtId="169" fontId="1" fillId="2" borderId="3" xfId="1" applyNumberFormat="1" applyFill="1" applyBorder="1" applyAlignment="1"/>
    <xf numFmtId="169" fontId="5" fillId="0" borderId="5" xfId="1" applyNumberFormat="1" applyFont="1" applyFill="1" applyBorder="1"/>
    <xf numFmtId="170" fontId="2" fillId="3" borderId="3" xfId="5" applyNumberFormat="1" applyFont="1" applyFill="1" applyBorder="1" applyAlignment="1">
      <alignment vertical="center" wrapText="1"/>
    </xf>
    <xf numFmtId="170" fontId="5" fillId="2" borderId="4" xfId="5" applyNumberFormat="1" applyFont="1" applyFill="1" applyBorder="1" applyAlignment="1">
      <alignment vertical="top"/>
    </xf>
    <xf numFmtId="0" fontId="6" fillId="2" borderId="0" xfId="1" applyFont="1" applyFill="1" applyBorder="1" applyAlignment="1">
      <alignment horizontal="center"/>
    </xf>
    <xf numFmtId="169" fontId="0" fillId="0" borderId="0" xfId="0" applyNumberFormat="1"/>
    <xf numFmtId="171" fontId="1" fillId="2" borderId="0" xfId="1" applyNumberFormat="1" applyFont="1" applyFill="1" applyBorder="1" applyAlignment="1"/>
    <xf numFmtId="169" fontId="5" fillId="2" borderId="2" xfId="1" applyNumberFormat="1" applyFont="1" applyFill="1" applyBorder="1" applyAlignment="1"/>
    <xf numFmtId="0" fontId="2" fillId="2" borderId="0" xfId="1" applyFont="1" applyFill="1" applyBorder="1" applyAlignment="1">
      <alignment horizontal="center" vertical="top" wrapText="1"/>
    </xf>
    <xf numFmtId="164" fontId="0" fillId="0" borderId="0" xfId="5" applyFont="1"/>
    <xf numFmtId="170" fontId="0" fillId="0" borderId="0" xfId="5" applyNumberFormat="1" applyFont="1"/>
    <xf numFmtId="0" fontId="3" fillId="2" borderId="0" xfId="1" applyFont="1" applyFill="1" applyBorder="1" applyAlignment="1">
      <alignment horizontal="center" vertical="top" wrapText="1"/>
    </xf>
    <xf numFmtId="164" fontId="9" fillId="0" borderId="0" xfId="5" applyFont="1"/>
    <xf numFmtId="170" fontId="1" fillId="2" borderId="0" xfId="1" applyNumberFormat="1" applyFont="1" applyFill="1" applyBorder="1" applyAlignment="1"/>
    <xf numFmtId="0" fontId="3" fillId="2" borderId="0" xfId="1" applyFont="1" applyFill="1" applyBorder="1" applyAlignment="1">
      <alignment horizontal="center" wrapText="1"/>
    </xf>
    <xf numFmtId="170" fontId="2" fillId="3" borderId="3" xfId="5" applyNumberFormat="1" applyFont="1" applyFill="1" applyBorder="1" applyAlignment="1">
      <alignment horizontal="right" wrapText="1"/>
    </xf>
    <xf numFmtId="164" fontId="0" fillId="0" borderId="0" xfId="5" applyFont="1" applyBorder="1"/>
    <xf numFmtId="170" fontId="0" fillId="0" borderId="0" xfId="5" applyNumberFormat="1" applyFont="1" applyBorder="1"/>
    <xf numFmtId="0" fontId="0" fillId="0" borderId="0" xfId="0" applyBorder="1"/>
    <xf numFmtId="169" fontId="5" fillId="0" borderId="0" xfId="1" applyNumberFormat="1" applyFont="1" applyFill="1" applyBorder="1"/>
    <xf numFmtId="169" fontId="1" fillId="2" borderId="0" xfId="1" applyNumberFormat="1" applyFill="1" applyBorder="1" applyAlignment="1"/>
    <xf numFmtId="170" fontId="0" fillId="0" borderId="0" xfId="0" applyNumberFormat="1" applyBorder="1"/>
    <xf numFmtId="170" fontId="3" fillId="3" borderId="0" xfId="5" applyNumberFormat="1" applyFont="1" applyFill="1" applyBorder="1" applyAlignment="1">
      <alignment vertical="top" wrapText="1"/>
    </xf>
    <xf numFmtId="164" fontId="3" fillId="3" borderId="0" xfId="5" applyFont="1" applyFill="1" applyBorder="1" applyAlignment="1">
      <alignment vertical="top" wrapText="1"/>
    </xf>
    <xf numFmtId="170" fontId="1" fillId="3" borderId="0" xfId="5" applyNumberFormat="1" applyFont="1" applyFill="1" applyBorder="1"/>
    <xf numFmtId="170" fontId="2" fillId="3" borderId="0" xfId="5" applyNumberFormat="1" applyFont="1" applyFill="1" applyBorder="1" applyAlignment="1">
      <alignment vertical="center" wrapText="1"/>
    </xf>
    <xf numFmtId="164" fontId="5" fillId="2" borderId="0" xfId="5" applyFont="1" applyFill="1" applyBorder="1" applyAlignment="1">
      <alignment vertical="top"/>
    </xf>
    <xf numFmtId="170" fontId="5" fillId="2" borderId="0" xfId="5" applyNumberFormat="1" applyFont="1" applyFill="1" applyBorder="1" applyAlignment="1">
      <alignment vertical="top"/>
    </xf>
    <xf numFmtId="164" fontId="0" fillId="0" borderId="0" xfId="5" applyFont="1" applyBorder="1" applyAlignment="1">
      <alignment vertical="center"/>
    </xf>
    <xf numFmtId="164" fontId="5" fillId="2" borderId="0" xfId="5" applyFont="1" applyFill="1" applyBorder="1"/>
    <xf numFmtId="0" fontId="2" fillId="2" borderId="0" xfId="1" applyFont="1" applyFill="1" applyBorder="1" applyAlignment="1">
      <alignment horizontal="center" vertical="top" wrapText="1"/>
    </xf>
    <xf numFmtId="0" fontId="11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2" fillId="3" borderId="0" xfId="1" applyFont="1" applyFill="1" applyAlignment="1">
      <alignment wrapText="1"/>
    </xf>
    <xf numFmtId="0" fontId="2" fillId="2" borderId="0" xfId="1" applyFont="1" applyFill="1" applyBorder="1" applyAlignment="1">
      <alignment horizontal="left" vertical="top"/>
    </xf>
    <xf numFmtId="0" fontId="2" fillId="2" borderId="0" xfId="1" applyFont="1" applyFill="1" applyAlignment="1">
      <alignment horizontal="center" vertical="top"/>
    </xf>
    <xf numFmtId="0" fontId="3" fillId="2" borderId="0" xfId="1" applyFont="1" applyFill="1" applyBorder="1" applyAlignment="1">
      <alignment horizontal="left" vertical="top" wrapText="1"/>
    </xf>
  </cellXfs>
  <cellStyles count="6">
    <cellStyle name="Millares" xfId="5" builtinId="3"/>
    <cellStyle name="Millares 2" xfId="2"/>
    <cellStyle name="Millares 3" xfId="3"/>
    <cellStyle name="Millares 4" xf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1981986</xdr:colOff>
      <xdr:row>47</xdr:row>
      <xdr:rowOff>17111</xdr:rowOff>
    </xdr:from>
    <xdr:to>
      <xdr:col>3</xdr:col>
      <xdr:colOff>145550</xdr:colOff>
      <xdr:row>53</xdr:row>
      <xdr:rowOff>29820</xdr:rowOff>
    </xdr:to>
    <xdr:sp macro="" textlink="">
      <xdr:nvSpPr>
        <xdr:cNvPr id="5" name="5 CuadroTexto"/>
        <xdr:cNvSpPr txBox="1"/>
      </xdr:nvSpPr>
      <xdr:spPr>
        <a:xfrm>
          <a:off x="2088666" y="8681051"/>
          <a:ext cx="2049764" cy="866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Luís Niño de Rivera Lajous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Vicepresidente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3</xdr:col>
      <xdr:colOff>166119</xdr:colOff>
      <xdr:row>47</xdr:row>
      <xdr:rowOff>47625</xdr:rowOff>
    </xdr:from>
    <xdr:to>
      <xdr:col>6</xdr:col>
      <xdr:colOff>853612</xdr:colOff>
      <xdr:row>51</xdr:row>
      <xdr:rowOff>24847</xdr:rowOff>
    </xdr:to>
    <xdr:sp macro="" textlink="">
      <xdr:nvSpPr>
        <xdr:cNvPr id="8" name="3 CuadroTexto"/>
        <xdr:cNvSpPr txBox="1">
          <a:spLocks noChangeArrowheads="1"/>
        </xdr:cNvSpPr>
      </xdr:nvSpPr>
      <xdr:spPr bwMode="auto">
        <a:xfrm>
          <a:off x="4158999" y="8711565"/>
          <a:ext cx="2234353" cy="58682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Gabriel Alfonso Roqueñi Rello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Director Secretario</a:t>
          </a:r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54</xdr:row>
      <xdr:rowOff>46572</xdr:rowOff>
    </xdr:from>
    <xdr:to>
      <xdr:col>1</xdr:col>
      <xdr:colOff>2135738</xdr:colOff>
      <xdr:row>57</xdr:row>
      <xdr:rowOff>22857</xdr:rowOff>
    </xdr:to>
    <xdr:sp macro="" textlink="">
      <xdr:nvSpPr>
        <xdr:cNvPr id="9" name="4 CuadroTexto"/>
        <xdr:cNvSpPr txBox="1"/>
      </xdr:nvSpPr>
      <xdr:spPr>
        <a:xfrm>
          <a:off x="106680" y="9685872"/>
          <a:ext cx="2135738" cy="3953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Marco Antonio Sotomayor Juvera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Propietario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2280325</xdr:colOff>
      <xdr:row>54</xdr:row>
      <xdr:rowOff>65934</xdr:rowOff>
    </xdr:from>
    <xdr:to>
      <xdr:col>3</xdr:col>
      <xdr:colOff>197610</xdr:colOff>
      <xdr:row>57</xdr:row>
      <xdr:rowOff>74381</xdr:rowOff>
    </xdr:to>
    <xdr:sp macro="" textlink="">
      <xdr:nvSpPr>
        <xdr:cNvPr id="10" name="6 CuadroTexto"/>
        <xdr:cNvSpPr txBox="1">
          <a:spLocks noChangeArrowheads="1"/>
        </xdr:cNvSpPr>
      </xdr:nvSpPr>
      <xdr:spPr bwMode="auto">
        <a:xfrm>
          <a:off x="2387005" y="9705234"/>
          <a:ext cx="1803485" cy="42754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Rubén Darío Arroyo Flores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Suplente</a:t>
          </a:r>
        </a:p>
      </xdr:txBody>
    </xdr:sp>
    <xdr:clientData/>
  </xdr:twoCellAnchor>
  <xdr:twoCellAnchor>
    <xdr:from>
      <xdr:col>4</xdr:col>
      <xdr:colOff>203720</xdr:colOff>
      <xdr:row>54</xdr:row>
      <xdr:rowOff>55048</xdr:rowOff>
    </xdr:from>
    <xdr:to>
      <xdr:col>6</xdr:col>
      <xdr:colOff>674687</xdr:colOff>
      <xdr:row>57</xdr:row>
      <xdr:rowOff>85721</xdr:rowOff>
    </xdr:to>
    <xdr:sp macro="" textlink="">
      <xdr:nvSpPr>
        <xdr:cNvPr id="12" name="Text Box 22"/>
        <xdr:cNvSpPr txBox="1">
          <a:spLocks noChangeArrowheads="1"/>
        </xdr:cNvSpPr>
      </xdr:nvSpPr>
      <xdr:spPr bwMode="auto">
        <a:xfrm>
          <a:off x="4509020" y="9694348"/>
          <a:ext cx="1705407" cy="44977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Christian</a:t>
          </a:r>
          <a:r>
            <a:rPr lang="es-ES" sz="1000" baseline="0">
              <a:latin typeface="Arial" pitchFamily="34" charset="0"/>
              <a:cs typeface="Arial" pitchFamily="34" charset="0"/>
            </a:rPr>
            <a:t> Tomasino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Director Ejecutivo</a:t>
          </a:r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76200</xdr:colOff>
      <xdr:row>47</xdr:row>
      <xdr:rowOff>17113</xdr:rowOff>
    </xdr:from>
    <xdr:to>
      <xdr:col>1</xdr:col>
      <xdr:colOff>2178050</xdr:colOff>
      <xdr:row>53</xdr:row>
      <xdr:rowOff>30725</xdr:rowOff>
    </xdr:to>
    <xdr:sp macro="" textlink="">
      <xdr:nvSpPr>
        <xdr:cNvPr id="13" name="10 CuadroTexto"/>
        <xdr:cNvSpPr txBox="1"/>
      </xdr:nvSpPr>
      <xdr:spPr>
        <a:xfrm>
          <a:off x="76200" y="8681053"/>
          <a:ext cx="2208530" cy="8670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José Alberto Balbuena Balbuena</a:t>
          </a:r>
        </a:p>
        <a:p>
          <a:pPr algn="ctr"/>
          <a:r>
            <a:rPr lang="es-ES" sz="10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Presidente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2015790</xdr:colOff>
      <xdr:row>43</xdr:row>
      <xdr:rowOff>17111</xdr:rowOff>
    </xdr:from>
    <xdr:to>
      <xdr:col>3</xdr:col>
      <xdr:colOff>533400</xdr:colOff>
      <xdr:row>46</xdr:row>
      <xdr:rowOff>57150</xdr:rowOff>
    </xdr:to>
    <xdr:sp macro="" textlink="">
      <xdr:nvSpPr>
        <xdr:cNvPr id="5" name="6 CuadroTexto"/>
        <xdr:cNvSpPr txBox="1"/>
      </xdr:nvSpPr>
      <xdr:spPr>
        <a:xfrm>
          <a:off x="2498390" y="7954611"/>
          <a:ext cx="2873710" cy="5924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Luís Niño de Rivera Lajous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Vicepresidente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3</xdr:col>
      <xdr:colOff>683457</xdr:colOff>
      <xdr:row>43</xdr:row>
      <xdr:rowOff>31750</xdr:rowOff>
    </xdr:from>
    <xdr:to>
      <xdr:col>8</xdr:col>
      <xdr:colOff>14104</xdr:colOff>
      <xdr:row>46</xdr:row>
      <xdr:rowOff>68737</xdr:rowOff>
    </xdr:to>
    <xdr:sp macro="" textlink="">
      <xdr:nvSpPr>
        <xdr:cNvPr id="6" name="3 CuadroTexto"/>
        <xdr:cNvSpPr txBox="1">
          <a:spLocks noChangeArrowheads="1"/>
        </xdr:cNvSpPr>
      </xdr:nvSpPr>
      <xdr:spPr bwMode="auto">
        <a:xfrm>
          <a:off x="5453577" y="7933690"/>
          <a:ext cx="2127187" cy="58562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Gabriel Alfonso Roqueñi Rello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Director Secretario</a:t>
          </a:r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269875</xdr:colOff>
      <xdr:row>48</xdr:row>
      <xdr:rowOff>75521</xdr:rowOff>
    </xdr:from>
    <xdr:to>
      <xdr:col>2</xdr:col>
      <xdr:colOff>1937767</xdr:colOff>
      <xdr:row>50</xdr:row>
      <xdr:rowOff>96629</xdr:rowOff>
    </xdr:to>
    <xdr:sp macro="" textlink="">
      <xdr:nvSpPr>
        <xdr:cNvPr id="8" name="4 CuadroTexto"/>
        <xdr:cNvSpPr txBox="1"/>
      </xdr:nvSpPr>
      <xdr:spPr>
        <a:xfrm>
          <a:off x="269875" y="8891861"/>
          <a:ext cx="2147952" cy="3868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Marco Antonio Sotomayor Juvera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Propietario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2002979</xdr:colOff>
      <xdr:row>48</xdr:row>
      <xdr:rowOff>120096</xdr:rowOff>
    </xdr:from>
    <xdr:to>
      <xdr:col>4</xdr:col>
      <xdr:colOff>32322</xdr:colOff>
      <xdr:row>50</xdr:row>
      <xdr:rowOff>173366</xdr:rowOff>
    </xdr:to>
    <xdr:sp macro="" textlink="">
      <xdr:nvSpPr>
        <xdr:cNvPr id="10" name="6 CuadroTexto"/>
        <xdr:cNvSpPr txBox="1">
          <a:spLocks noChangeArrowheads="1"/>
        </xdr:cNvSpPr>
      </xdr:nvSpPr>
      <xdr:spPr bwMode="auto">
        <a:xfrm>
          <a:off x="2483039" y="8936436"/>
          <a:ext cx="3005203" cy="4190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Rubén Darío Arroyo Flores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Suplente</a:t>
          </a:r>
        </a:p>
      </xdr:txBody>
    </xdr:sp>
    <xdr:clientData/>
  </xdr:twoCellAnchor>
  <xdr:twoCellAnchor>
    <xdr:from>
      <xdr:col>4</xdr:col>
      <xdr:colOff>206375</xdr:colOff>
      <xdr:row>48</xdr:row>
      <xdr:rowOff>86798</xdr:rowOff>
    </xdr:from>
    <xdr:to>
      <xdr:col>7</xdr:col>
      <xdr:colOff>595312</xdr:colOff>
      <xdr:row>50</xdr:row>
      <xdr:rowOff>162294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5662295" y="8903138"/>
          <a:ext cx="1745297" cy="4412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Christian</a:t>
          </a:r>
          <a:r>
            <a:rPr lang="es-ES" sz="1000" baseline="0">
              <a:latin typeface="Arial" pitchFamily="34" charset="0"/>
              <a:cs typeface="Arial" pitchFamily="34" charset="0"/>
            </a:rPr>
            <a:t>  Tomasino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Director Ejecutivo</a:t>
          </a:r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165100</xdr:colOff>
      <xdr:row>43</xdr:row>
      <xdr:rowOff>25400</xdr:rowOff>
    </xdr:from>
    <xdr:to>
      <xdr:col>2</xdr:col>
      <xdr:colOff>2000250</xdr:colOff>
      <xdr:row>47</xdr:row>
      <xdr:rowOff>142784</xdr:rowOff>
    </xdr:to>
    <xdr:sp macro="" textlink="">
      <xdr:nvSpPr>
        <xdr:cNvPr id="12" name="12 CuadroTexto"/>
        <xdr:cNvSpPr txBox="1"/>
      </xdr:nvSpPr>
      <xdr:spPr>
        <a:xfrm>
          <a:off x="165100" y="7927340"/>
          <a:ext cx="2315210" cy="8489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José Alberto Balbuena Balbuena</a:t>
          </a:r>
        </a:p>
        <a:p>
          <a:pPr algn="ctr"/>
          <a:r>
            <a:rPr lang="es-ES" sz="10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Presidente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K67"/>
  <sheetViews>
    <sheetView showGridLines="0" view="pageBreakPreview" zoomScaleNormal="85" zoomScaleSheetLayoutView="100" workbookViewId="0">
      <selection activeCell="I54" sqref="I54"/>
    </sheetView>
  </sheetViews>
  <sheetFormatPr baseColWidth="10" defaultRowHeight="14.4" x14ac:dyDescent="0.3"/>
  <cols>
    <col min="1" max="1" width="1.5546875" customWidth="1"/>
    <col min="2" max="2" width="57" customWidth="1"/>
    <col min="3" max="3" width="8.77734375" customWidth="1"/>
    <col min="4" max="4" width="4.5546875" bestFit="1" customWidth="1"/>
    <col min="5" max="5" width="13.44140625" bestFit="1" customWidth="1"/>
    <col min="6" max="6" width="4.5546875" bestFit="1" customWidth="1"/>
    <col min="7" max="7" width="13" bestFit="1" customWidth="1"/>
    <col min="8" max="8" width="13.6640625" bestFit="1" customWidth="1"/>
    <col min="10" max="10" width="11.5546875" style="63"/>
  </cols>
  <sheetData>
    <row r="2" spans="1:11" x14ac:dyDescent="0.3">
      <c r="A2" s="7"/>
      <c r="B2" s="83" t="s">
        <v>0</v>
      </c>
      <c r="C2" s="83"/>
      <c r="D2" s="83"/>
      <c r="E2" s="83"/>
      <c r="F2" s="83"/>
      <c r="G2" s="83"/>
    </row>
    <row r="3" spans="1:11" x14ac:dyDescent="0.3">
      <c r="A3" s="7"/>
      <c r="B3" s="83" t="s">
        <v>60</v>
      </c>
      <c r="C3" s="83"/>
      <c r="D3" s="83"/>
      <c r="E3" s="83"/>
      <c r="F3" s="83"/>
      <c r="G3" s="83"/>
    </row>
    <row r="4" spans="1:11" x14ac:dyDescent="0.3">
      <c r="A4" s="7"/>
      <c r="B4" s="87" t="s">
        <v>52</v>
      </c>
      <c r="C4" s="87"/>
      <c r="D4" s="87"/>
      <c r="E4" s="87"/>
      <c r="F4" s="87"/>
      <c r="G4" s="87"/>
    </row>
    <row r="5" spans="1:11" ht="15" customHeight="1" x14ac:dyDescent="0.3">
      <c r="A5" s="7"/>
      <c r="B5" s="86" t="s">
        <v>38</v>
      </c>
      <c r="C5" s="86"/>
      <c r="D5" s="86"/>
      <c r="E5" s="86"/>
      <c r="F5" s="86"/>
      <c r="G5" s="86"/>
    </row>
    <row r="6" spans="1:11" ht="3.75" customHeight="1" x14ac:dyDescent="0.3">
      <c r="A6" s="7"/>
      <c r="B6" s="36"/>
      <c r="C6" s="36"/>
      <c r="D6" s="13"/>
      <c r="E6" s="14"/>
      <c r="F6" s="14"/>
      <c r="G6" s="14"/>
    </row>
    <row r="7" spans="1:11" x14ac:dyDescent="0.3">
      <c r="A7" s="7"/>
      <c r="B7" s="36"/>
      <c r="C7" s="36"/>
      <c r="D7" s="13"/>
      <c r="E7" s="3">
        <v>2019</v>
      </c>
      <c r="F7" s="3"/>
      <c r="G7" s="3">
        <v>2018</v>
      </c>
    </row>
    <row r="8" spans="1:11" ht="15" customHeight="1" x14ac:dyDescent="0.3">
      <c r="A8" s="84" t="s">
        <v>1</v>
      </c>
      <c r="B8" s="84"/>
      <c r="C8" s="61" t="s">
        <v>41</v>
      </c>
      <c r="D8" s="14"/>
      <c r="E8" s="14"/>
      <c r="F8" s="14"/>
      <c r="G8" s="14"/>
    </row>
    <row r="9" spans="1:11" ht="15" customHeight="1" x14ac:dyDescent="0.3">
      <c r="A9" s="85" t="s">
        <v>30</v>
      </c>
      <c r="B9" s="85"/>
      <c r="C9" s="5"/>
      <c r="D9" s="14"/>
      <c r="E9" s="6"/>
      <c r="F9" s="6"/>
      <c r="G9" s="1"/>
    </row>
    <row r="10" spans="1:11" x14ac:dyDescent="0.3">
      <c r="A10" s="7"/>
      <c r="B10" s="13" t="s">
        <v>43</v>
      </c>
      <c r="C10" s="64"/>
      <c r="D10" s="13" t="s">
        <v>2</v>
      </c>
      <c r="E10" s="37">
        <v>22200.5</v>
      </c>
      <c r="F10" s="19"/>
      <c r="G10" s="37">
        <v>31183.5</v>
      </c>
      <c r="H10" s="62"/>
      <c r="I10" s="63"/>
    </row>
    <row r="11" spans="1:11" x14ac:dyDescent="0.3">
      <c r="A11" s="7"/>
      <c r="B11" s="13" t="s">
        <v>29</v>
      </c>
      <c r="C11" s="64"/>
      <c r="D11" s="13"/>
      <c r="E11" s="59">
        <v>2442.3000000000002</v>
      </c>
      <c r="F11" s="19"/>
      <c r="G11" s="66">
        <v>0</v>
      </c>
      <c r="H11" s="62"/>
      <c r="I11" s="63"/>
    </row>
    <row r="12" spans="1:11" x14ac:dyDescent="0.3">
      <c r="A12" s="7"/>
      <c r="B12" s="13" t="s">
        <v>44</v>
      </c>
      <c r="C12" s="64"/>
      <c r="D12" s="14"/>
      <c r="E12" s="66">
        <v>3018.4</v>
      </c>
      <c r="F12" s="38"/>
      <c r="G12" s="66">
        <v>0</v>
      </c>
      <c r="H12" s="62"/>
      <c r="I12" s="63"/>
    </row>
    <row r="13" spans="1:11" x14ac:dyDescent="0.3">
      <c r="A13" s="7"/>
      <c r="B13" s="13" t="s">
        <v>45</v>
      </c>
      <c r="C13" s="64">
        <v>4</v>
      </c>
      <c r="D13" s="14"/>
      <c r="E13" s="39">
        <v>42110.9</v>
      </c>
      <c r="F13" s="38"/>
      <c r="G13" s="39">
        <v>40096.6</v>
      </c>
      <c r="H13" s="69"/>
      <c r="I13" s="70"/>
      <c r="J13" s="70"/>
      <c r="K13" s="71"/>
    </row>
    <row r="14" spans="1:11" ht="15" customHeight="1" x14ac:dyDescent="0.3">
      <c r="A14" s="7"/>
      <c r="B14" s="13"/>
      <c r="C14" s="13"/>
      <c r="D14" s="14"/>
      <c r="E14" s="40">
        <f>SUM(E10:E13)</f>
        <v>69772.100000000006</v>
      </c>
      <c r="F14" s="38"/>
      <c r="G14" s="40">
        <f>SUM(G10:G13)</f>
        <v>71280.100000000006</v>
      </c>
      <c r="H14" s="37"/>
      <c r="I14" s="70"/>
      <c r="J14" s="70"/>
      <c r="K14" s="71"/>
    </row>
    <row r="15" spans="1:11" ht="15" customHeight="1" x14ac:dyDescent="0.3">
      <c r="A15" s="85" t="s">
        <v>3</v>
      </c>
      <c r="B15" s="85"/>
      <c r="C15" s="5"/>
      <c r="D15" s="14"/>
      <c r="E15" s="21"/>
      <c r="F15" s="16"/>
      <c r="G15" s="22"/>
      <c r="H15" s="69"/>
      <c r="I15" s="70"/>
      <c r="J15" s="70"/>
      <c r="K15" s="71"/>
    </row>
    <row r="16" spans="1:11" x14ac:dyDescent="0.3">
      <c r="A16" s="7"/>
      <c r="B16" s="13" t="s">
        <v>31</v>
      </c>
      <c r="C16" s="13"/>
      <c r="D16" s="14"/>
      <c r="E16" s="39">
        <v>7951.5</v>
      </c>
      <c r="F16" s="38"/>
      <c r="G16" s="39">
        <v>7599</v>
      </c>
      <c r="H16" s="69"/>
      <c r="I16" s="70"/>
      <c r="J16" s="70"/>
      <c r="K16" s="71"/>
    </row>
    <row r="17" spans="1:11" ht="15" customHeight="1" x14ac:dyDescent="0.3">
      <c r="A17" s="7"/>
      <c r="B17" s="7"/>
      <c r="C17" s="7"/>
      <c r="D17" s="14"/>
      <c r="E17" s="20"/>
      <c r="F17" s="38"/>
      <c r="G17" s="20"/>
      <c r="H17" s="69"/>
      <c r="I17" s="70"/>
      <c r="J17" s="70"/>
      <c r="K17" s="71"/>
    </row>
    <row r="18" spans="1:11" ht="28.5" customHeight="1" x14ac:dyDescent="0.3">
      <c r="A18" s="85" t="s">
        <v>36</v>
      </c>
      <c r="B18" s="85"/>
      <c r="C18" s="5"/>
      <c r="D18" s="14"/>
      <c r="E18" s="21"/>
      <c r="F18" s="16"/>
      <c r="G18" s="22"/>
      <c r="H18" s="69"/>
      <c r="I18" s="70"/>
      <c r="J18" s="70"/>
      <c r="K18" s="71"/>
    </row>
    <row r="19" spans="1:11" x14ac:dyDescent="0.3">
      <c r="A19" s="7"/>
      <c r="B19" s="13" t="s">
        <v>32</v>
      </c>
      <c r="C19" s="64"/>
      <c r="D19" s="14"/>
      <c r="E19" s="39">
        <v>3514.8</v>
      </c>
      <c r="F19" s="38"/>
      <c r="G19" s="39">
        <v>2082.3000000000002</v>
      </c>
      <c r="H19" s="69"/>
      <c r="I19" s="70"/>
      <c r="J19" s="70"/>
      <c r="K19" s="71"/>
    </row>
    <row r="20" spans="1:11" x14ac:dyDescent="0.3">
      <c r="A20" s="7"/>
      <c r="B20" s="13"/>
      <c r="C20" s="13"/>
      <c r="D20" s="14"/>
      <c r="E20" s="37"/>
      <c r="F20" s="38"/>
      <c r="G20" s="20"/>
      <c r="H20" s="69"/>
      <c r="I20" s="70"/>
      <c r="J20" s="70"/>
      <c r="K20" s="71"/>
    </row>
    <row r="21" spans="1:11" ht="14.25" customHeight="1" thickBot="1" x14ac:dyDescent="0.35">
      <c r="A21" s="7"/>
      <c r="B21" s="88" t="s">
        <v>33</v>
      </c>
      <c r="C21" s="88"/>
      <c r="D21" s="13" t="s">
        <v>2</v>
      </c>
      <c r="E21" s="54">
        <f>SUM(E14+E16+E19)</f>
        <v>81238.400000000009</v>
      </c>
      <c r="F21" s="23"/>
      <c r="G21" s="54">
        <f>SUM(G14+G16+G19)</f>
        <v>80961.400000000009</v>
      </c>
      <c r="H21" s="72"/>
      <c r="I21" s="70"/>
      <c r="J21" s="72"/>
      <c r="K21" s="71"/>
    </row>
    <row r="22" spans="1:11" ht="14.25" customHeight="1" thickTop="1" x14ac:dyDescent="0.3">
      <c r="A22" s="7"/>
      <c r="B22" s="2"/>
      <c r="C22" s="2"/>
      <c r="D22" s="5"/>
      <c r="E22" s="21"/>
      <c r="F22" s="23"/>
      <c r="G22" s="16"/>
      <c r="H22" s="69"/>
      <c r="I22" s="70"/>
      <c r="J22" s="70"/>
      <c r="K22" s="71"/>
    </row>
    <row r="23" spans="1:11" ht="15" customHeight="1" x14ac:dyDescent="0.3">
      <c r="A23" s="84" t="s">
        <v>4</v>
      </c>
      <c r="B23" s="84"/>
      <c r="C23" s="34"/>
      <c r="D23" s="14"/>
      <c r="E23" s="37"/>
      <c r="F23" s="38"/>
      <c r="G23" s="17"/>
      <c r="H23" s="69"/>
      <c r="I23" s="70"/>
      <c r="J23" s="70"/>
      <c r="K23" s="71"/>
    </row>
    <row r="24" spans="1:11" ht="15" customHeight="1" x14ac:dyDescent="0.3">
      <c r="A24" s="85" t="s">
        <v>39</v>
      </c>
      <c r="B24" s="85"/>
      <c r="C24" s="5"/>
      <c r="D24" s="14"/>
      <c r="E24" s="21"/>
      <c r="F24" s="16"/>
      <c r="G24" s="22"/>
      <c r="H24" s="69"/>
      <c r="I24" s="70"/>
      <c r="J24" s="70"/>
      <c r="K24" s="71"/>
    </row>
    <row r="25" spans="1:11" x14ac:dyDescent="0.3">
      <c r="A25" s="7"/>
      <c r="B25" s="13" t="s">
        <v>42</v>
      </c>
      <c r="C25" s="64">
        <v>8</v>
      </c>
      <c r="D25" s="13" t="s">
        <v>2</v>
      </c>
      <c r="E25" s="63">
        <v>51853.7</v>
      </c>
      <c r="F25" s="19"/>
      <c r="G25" s="37">
        <v>49390.5</v>
      </c>
      <c r="H25" s="69"/>
      <c r="I25" s="70"/>
      <c r="J25" s="70"/>
      <c r="K25" s="71"/>
    </row>
    <row r="26" spans="1:11" x14ac:dyDescent="0.3">
      <c r="A26" s="7"/>
      <c r="B26" s="13" t="s">
        <v>5</v>
      </c>
      <c r="C26" s="13"/>
      <c r="D26" s="14"/>
      <c r="E26" s="63">
        <v>66.2</v>
      </c>
      <c r="F26" s="38"/>
      <c r="G26" s="39">
        <v>72.7</v>
      </c>
      <c r="H26" s="69"/>
      <c r="I26" s="70"/>
      <c r="J26" s="70"/>
      <c r="K26" s="71"/>
    </row>
    <row r="27" spans="1:11" ht="15" customHeight="1" x14ac:dyDescent="0.3">
      <c r="A27" s="7"/>
      <c r="B27" s="7"/>
      <c r="C27" s="7"/>
      <c r="D27" s="14"/>
      <c r="E27" s="53">
        <f>SUM(E25:E26)</f>
        <v>51919.899999999994</v>
      </c>
      <c r="F27" s="38"/>
      <c r="G27" s="53">
        <f>SUM(G25:G26)</f>
        <v>49463.199999999997</v>
      </c>
      <c r="H27" s="73"/>
      <c r="I27" s="70"/>
      <c r="J27" s="70"/>
      <c r="K27" s="71"/>
    </row>
    <row r="28" spans="1:11" ht="15" customHeight="1" x14ac:dyDescent="0.3">
      <c r="A28" s="85" t="s">
        <v>40</v>
      </c>
      <c r="B28" s="85"/>
      <c r="C28" s="5"/>
      <c r="D28" s="14"/>
      <c r="E28" s="21"/>
      <c r="F28" s="16"/>
      <c r="G28" s="22"/>
      <c r="H28" s="69"/>
      <c r="I28" s="70"/>
      <c r="J28" s="70"/>
      <c r="K28" s="71"/>
    </row>
    <row r="29" spans="1:11" x14ac:dyDescent="0.3">
      <c r="A29" s="7"/>
      <c r="B29" s="13" t="s">
        <v>6</v>
      </c>
      <c r="C29" s="13"/>
      <c r="D29" s="14"/>
      <c r="E29" s="63">
        <v>2627.6</v>
      </c>
      <c r="F29" s="38"/>
      <c r="G29" s="37">
        <v>1759</v>
      </c>
      <c r="H29" s="69"/>
      <c r="I29" s="70"/>
      <c r="J29" s="70"/>
      <c r="K29" s="71"/>
    </row>
    <row r="30" spans="1:11" x14ac:dyDescent="0.3">
      <c r="A30" s="7"/>
      <c r="B30" s="13" t="s">
        <v>7</v>
      </c>
      <c r="C30" s="13"/>
      <c r="D30" s="14"/>
      <c r="E30" s="63">
        <v>1872.6</v>
      </c>
      <c r="F30" s="38"/>
      <c r="G30" s="39">
        <v>6867.2</v>
      </c>
      <c r="H30" s="69"/>
      <c r="I30" s="70"/>
      <c r="J30" s="70"/>
      <c r="K30" s="71"/>
    </row>
    <row r="31" spans="1:11" x14ac:dyDescent="0.3">
      <c r="A31" s="7"/>
      <c r="B31" s="13"/>
      <c r="C31" s="13"/>
      <c r="D31" s="14"/>
      <c r="E31" s="40">
        <f>SUM(E29:E30)</f>
        <v>4500.2</v>
      </c>
      <c r="F31" s="38"/>
      <c r="G31" s="40">
        <f>SUM(G29:G30)</f>
        <v>8626.2000000000007</v>
      </c>
      <c r="H31" s="37"/>
      <c r="I31" s="70"/>
      <c r="J31" s="70"/>
      <c r="K31" s="71"/>
    </row>
    <row r="32" spans="1:11" x14ac:dyDescent="0.3">
      <c r="A32" s="85" t="s">
        <v>56</v>
      </c>
      <c r="B32" s="85" t="s">
        <v>54</v>
      </c>
      <c r="C32" s="13"/>
      <c r="D32" s="14"/>
      <c r="E32" s="37"/>
      <c r="F32" s="38"/>
      <c r="G32" s="37"/>
      <c r="H32" s="69"/>
      <c r="I32" s="70"/>
      <c r="J32" s="70"/>
      <c r="K32" s="71"/>
    </row>
    <row r="33" spans="1:11" ht="16.2" customHeight="1" x14ac:dyDescent="0.3">
      <c r="A33" s="7"/>
      <c r="B33" s="13" t="s">
        <v>55</v>
      </c>
      <c r="C33" s="13"/>
      <c r="D33" s="14"/>
      <c r="E33" s="39">
        <v>0</v>
      </c>
      <c r="F33" s="38"/>
      <c r="G33" s="39">
        <v>6150</v>
      </c>
      <c r="H33" s="69"/>
      <c r="I33" s="70"/>
      <c r="J33" s="70"/>
      <c r="K33" s="71"/>
    </row>
    <row r="34" spans="1:11" ht="15" customHeight="1" x14ac:dyDescent="0.3">
      <c r="A34" s="7"/>
      <c r="B34" s="51" t="s">
        <v>34</v>
      </c>
      <c r="C34" s="5"/>
      <c r="D34" s="14"/>
      <c r="E34" s="40">
        <f>SUM(E27+E31)</f>
        <v>56420.099999999991</v>
      </c>
      <c r="F34" s="38"/>
      <c r="G34" s="40">
        <f>SUM(G27+G31+G33)</f>
        <v>64239.399999999994</v>
      </c>
      <c r="H34" s="37"/>
      <c r="I34" s="37"/>
      <c r="J34" s="37"/>
      <c r="K34" s="71"/>
    </row>
    <row r="35" spans="1:11" ht="15" customHeight="1" x14ac:dyDescent="0.3">
      <c r="A35" s="85" t="s">
        <v>8</v>
      </c>
      <c r="B35" s="85"/>
      <c r="C35" s="5"/>
      <c r="D35" s="14"/>
      <c r="E35" s="21"/>
      <c r="F35" s="16"/>
      <c r="G35" s="22"/>
      <c r="H35" s="69"/>
      <c r="I35" s="70"/>
      <c r="J35" s="70"/>
      <c r="K35" s="71"/>
    </row>
    <row r="36" spans="1:11" x14ac:dyDescent="0.3">
      <c r="A36" s="7"/>
      <c r="B36" s="13" t="s">
        <v>9</v>
      </c>
      <c r="C36" s="64"/>
      <c r="D36" s="14"/>
      <c r="E36" s="39">
        <v>20333.7</v>
      </c>
      <c r="F36" s="38"/>
      <c r="G36" s="39">
        <v>20087</v>
      </c>
      <c r="H36" s="69"/>
      <c r="I36" s="70"/>
      <c r="J36" s="70"/>
      <c r="K36" s="71"/>
    </row>
    <row r="37" spans="1:11" ht="28.5" customHeight="1" x14ac:dyDescent="0.3">
      <c r="A37" s="7"/>
      <c r="B37" s="13" t="s">
        <v>28</v>
      </c>
      <c r="C37" s="67"/>
      <c r="D37" s="14"/>
      <c r="E37" s="39">
        <v>4484.6000000000004</v>
      </c>
      <c r="F37" s="38"/>
      <c r="G37" s="68">
        <v>-3365</v>
      </c>
      <c r="H37" s="69"/>
      <c r="I37" s="70"/>
      <c r="J37" s="70"/>
      <c r="K37" s="74"/>
    </row>
    <row r="38" spans="1:11" ht="15" customHeight="1" x14ac:dyDescent="0.3">
      <c r="A38" s="85" t="s">
        <v>35</v>
      </c>
      <c r="B38" s="85"/>
      <c r="C38" s="13"/>
      <c r="D38" s="14"/>
      <c r="E38" s="40">
        <f>SUM(E36:E37)</f>
        <v>24818.300000000003</v>
      </c>
      <c r="F38" s="38"/>
      <c r="G38" s="40">
        <f>SUM(G36:G37)</f>
        <v>16722</v>
      </c>
      <c r="H38" s="37"/>
      <c r="I38" s="70"/>
      <c r="J38" s="70"/>
      <c r="K38" s="71"/>
    </row>
    <row r="39" spans="1:11" x14ac:dyDescent="0.3">
      <c r="A39" s="7"/>
      <c r="B39" s="5"/>
      <c r="C39" s="13"/>
      <c r="D39" s="14"/>
      <c r="E39" s="37"/>
      <c r="F39" s="38"/>
      <c r="G39" s="38"/>
      <c r="H39" s="69"/>
      <c r="I39" s="70"/>
      <c r="J39" s="70"/>
      <c r="K39" s="71"/>
    </row>
    <row r="40" spans="1:11" ht="17.25" customHeight="1" thickBot="1" x14ac:dyDescent="0.35">
      <c r="A40" s="7"/>
      <c r="B40" s="51" t="s">
        <v>48</v>
      </c>
      <c r="C40" s="5"/>
      <c r="D40" s="13" t="s">
        <v>2</v>
      </c>
      <c r="E40" s="60">
        <f>SUM(E34+E38)</f>
        <v>81238.399999999994</v>
      </c>
      <c r="F40" s="24"/>
      <c r="G40" s="60">
        <f>SUM(G34+G38)</f>
        <v>80961.399999999994</v>
      </c>
      <c r="H40" s="21"/>
      <c r="I40" s="21"/>
      <c r="J40" s="21"/>
      <c r="K40" s="71"/>
    </row>
    <row r="41" spans="1:11" ht="7.5" customHeight="1" thickTop="1" x14ac:dyDescent="0.3">
      <c r="A41" s="7"/>
      <c r="B41" s="7"/>
      <c r="C41" s="7"/>
      <c r="D41" s="14"/>
      <c r="E41" s="14"/>
      <c r="F41" s="14"/>
      <c r="G41" s="14"/>
      <c r="H41" s="62"/>
      <c r="I41" s="63"/>
    </row>
    <row r="42" spans="1:11" x14ac:dyDescent="0.3">
      <c r="A42" s="7"/>
      <c r="B42" s="7"/>
      <c r="C42" s="7"/>
      <c r="D42" s="14"/>
      <c r="E42" s="62">
        <f>+E21-E40</f>
        <v>0</v>
      </c>
      <c r="F42" s="14"/>
      <c r="G42" s="14"/>
      <c r="H42" s="62"/>
      <c r="I42" s="62"/>
      <c r="J42" s="62"/>
    </row>
    <row r="43" spans="1:11" ht="14.25" customHeight="1" x14ac:dyDescent="0.3">
      <c r="A43" s="7"/>
      <c r="B43" s="33" t="s">
        <v>24</v>
      </c>
      <c r="C43" s="7"/>
      <c r="D43" s="14"/>
      <c r="E43" s="14"/>
      <c r="F43" s="14"/>
      <c r="G43" s="14"/>
      <c r="H43" s="62"/>
    </row>
    <row r="44" spans="1:11" ht="12" customHeight="1" x14ac:dyDescent="0.3">
      <c r="A44" s="14"/>
      <c r="B44" s="12"/>
      <c r="C44" s="14"/>
      <c r="D44" s="14"/>
      <c r="E44" s="14"/>
      <c r="F44" s="14"/>
      <c r="G44" s="14"/>
    </row>
    <row r="45" spans="1:11" ht="12" customHeight="1" x14ac:dyDescent="0.3">
      <c r="A45" s="14"/>
      <c r="B45" s="32" t="s">
        <v>27</v>
      </c>
      <c r="C45" s="14"/>
      <c r="D45" s="14"/>
      <c r="E45" s="14"/>
      <c r="F45" s="14"/>
      <c r="G45" s="14"/>
    </row>
    <row r="46" spans="1:11" ht="12" customHeight="1" x14ac:dyDescent="0.3">
      <c r="A46" s="14"/>
      <c r="B46" s="12"/>
      <c r="C46" s="14"/>
      <c r="D46" s="14"/>
      <c r="E46" s="14"/>
      <c r="F46" s="14"/>
      <c r="G46" s="14"/>
    </row>
    <row r="47" spans="1:11" ht="12" customHeight="1" x14ac:dyDescent="0.3">
      <c r="A47" s="14"/>
      <c r="B47" s="12"/>
      <c r="C47" s="14"/>
      <c r="D47" s="14"/>
      <c r="E47" s="14"/>
      <c r="F47" s="14"/>
      <c r="G47" s="14"/>
    </row>
    <row r="48" spans="1:11" x14ac:dyDescent="0.3">
      <c r="A48" s="14"/>
      <c r="B48" s="14"/>
      <c r="C48" s="14"/>
      <c r="D48" s="14"/>
      <c r="E48" s="14"/>
      <c r="F48" s="14"/>
      <c r="G48" s="14"/>
      <c r="J48"/>
    </row>
    <row r="49" spans="1:10" x14ac:dyDescent="0.3">
      <c r="A49" s="14"/>
      <c r="B49" s="14"/>
      <c r="C49" s="14"/>
      <c r="D49" s="14"/>
      <c r="E49" s="14"/>
      <c r="F49" s="14"/>
      <c r="G49" s="14"/>
      <c r="J49"/>
    </row>
    <row r="50" spans="1:10" ht="9.75" customHeight="1" x14ac:dyDescent="0.3">
      <c r="A50" s="14"/>
      <c r="B50" s="14"/>
      <c r="C50" s="14"/>
      <c r="D50" s="14"/>
      <c r="E50" s="14"/>
      <c r="F50" s="14"/>
      <c r="G50" s="14"/>
      <c r="J50"/>
    </row>
    <row r="51" spans="1:10" ht="9.75" customHeight="1" x14ac:dyDescent="0.3">
      <c r="A51" s="14"/>
      <c r="B51" s="14"/>
      <c r="C51" s="14"/>
      <c r="D51" s="14"/>
      <c r="E51" s="14"/>
      <c r="F51" s="14"/>
      <c r="G51" s="14"/>
      <c r="J51"/>
    </row>
    <row r="52" spans="1:10" ht="9.75" customHeight="1" x14ac:dyDescent="0.3">
      <c r="A52" s="14"/>
      <c r="B52" s="14"/>
      <c r="C52" s="14"/>
      <c r="D52" s="14"/>
      <c r="E52" s="14"/>
      <c r="F52" s="14"/>
      <c r="G52" s="14"/>
      <c r="J52"/>
    </row>
    <row r="53" spans="1:10" ht="9.75" customHeight="1" x14ac:dyDescent="0.3">
      <c r="A53" s="14"/>
      <c r="B53" s="14"/>
      <c r="C53" s="14"/>
      <c r="D53" s="14"/>
      <c r="E53" s="14"/>
      <c r="F53" s="14"/>
      <c r="G53" s="14"/>
      <c r="J53"/>
    </row>
    <row r="54" spans="1:10" ht="9.75" customHeight="1" x14ac:dyDescent="0.3">
      <c r="A54" s="14"/>
      <c r="B54" s="14"/>
      <c r="C54" s="14"/>
      <c r="D54" s="14"/>
      <c r="E54" s="14"/>
      <c r="F54" s="14"/>
      <c r="G54" s="14"/>
      <c r="J54"/>
    </row>
    <row r="55" spans="1:10" ht="12.75" customHeight="1" x14ac:dyDescent="0.3">
      <c r="A55" s="14"/>
      <c r="B55" s="14"/>
      <c r="C55" s="14"/>
      <c r="D55" s="14"/>
      <c r="E55" s="14"/>
      <c r="F55" s="14"/>
      <c r="G55" s="14"/>
      <c r="J55"/>
    </row>
    <row r="56" spans="1:10" ht="6" customHeight="1" x14ac:dyDescent="0.3">
      <c r="J56"/>
    </row>
    <row r="57" spans="1:10" x14ac:dyDescent="0.3">
      <c r="J57"/>
    </row>
    <row r="58" spans="1:10" ht="6" customHeight="1" x14ac:dyDescent="0.3"/>
    <row r="62" spans="1:10" x14ac:dyDescent="0.3">
      <c r="E62" s="58">
        <f>+E21-E40</f>
        <v>0</v>
      </c>
      <c r="G62" s="58">
        <f>+G21-G40</f>
        <v>0</v>
      </c>
    </row>
    <row r="63" spans="1:10" x14ac:dyDescent="0.3">
      <c r="G63" s="30"/>
    </row>
    <row r="67" spans="5:7" x14ac:dyDescent="0.3">
      <c r="E67" s="15"/>
      <c r="G67" s="15"/>
    </row>
  </sheetData>
  <mergeCells count="15">
    <mergeCell ref="B2:G2"/>
    <mergeCell ref="A23:B23"/>
    <mergeCell ref="A8:B8"/>
    <mergeCell ref="A9:B9"/>
    <mergeCell ref="A38:B38"/>
    <mergeCell ref="B5:G5"/>
    <mergeCell ref="B4:G4"/>
    <mergeCell ref="B3:G3"/>
    <mergeCell ref="A15:B15"/>
    <mergeCell ref="A18:B18"/>
    <mergeCell ref="B21:C21"/>
    <mergeCell ref="A24:B24"/>
    <mergeCell ref="A28:B28"/>
    <mergeCell ref="A35:B35"/>
    <mergeCell ref="A32:B32"/>
  </mergeCells>
  <printOptions horizontalCentered="1" verticalCentered="1"/>
  <pageMargins left="0.59055118110236227" right="0.39370078740157483" top="0.74803149606299213" bottom="0.74803149606299213" header="0.31496062992125984" footer="0.31496062992125984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K57"/>
  <sheetViews>
    <sheetView showGridLines="0" tabSelected="1" view="pageBreakPreview" zoomScale="120" zoomScaleNormal="85" zoomScaleSheetLayoutView="120" workbookViewId="0">
      <selection activeCell="C3" sqref="C3:H3"/>
    </sheetView>
  </sheetViews>
  <sheetFormatPr baseColWidth="10" defaultRowHeight="14.4" x14ac:dyDescent="0.3"/>
  <cols>
    <col min="1" max="1" width="5" customWidth="1"/>
    <col min="2" max="2" width="2" customWidth="1"/>
    <col min="3" max="3" width="63.5546875" customWidth="1"/>
    <col min="4" max="4" width="9" customWidth="1"/>
    <col min="5" max="5" width="4.5546875" bestFit="1" customWidth="1"/>
    <col min="6" max="6" width="10.6640625" customWidth="1"/>
    <col min="7" max="7" width="4.5546875" bestFit="1" customWidth="1"/>
    <col min="8" max="8" width="11" customWidth="1"/>
    <col min="9" max="9" width="14.33203125" style="62" customWidth="1"/>
    <col min="10" max="11" width="11.5546875" style="63"/>
  </cols>
  <sheetData>
    <row r="2" spans="2:11" x14ac:dyDescent="0.3">
      <c r="B2" s="14"/>
      <c r="C2" s="90" t="s">
        <v>0</v>
      </c>
      <c r="D2" s="90"/>
      <c r="E2" s="90"/>
      <c r="F2" s="90"/>
      <c r="G2" s="90"/>
      <c r="H2" s="90"/>
    </row>
    <row r="3" spans="2:11" x14ac:dyDescent="0.3">
      <c r="B3" s="14"/>
      <c r="C3" s="87" t="s">
        <v>61</v>
      </c>
      <c r="D3" s="87"/>
      <c r="E3" s="87"/>
      <c r="F3" s="87"/>
      <c r="G3" s="87"/>
      <c r="H3" s="87"/>
    </row>
    <row r="4" spans="2:11" ht="15" customHeight="1" x14ac:dyDescent="0.3">
      <c r="B4" s="14"/>
      <c r="C4" s="87" t="s">
        <v>53</v>
      </c>
      <c r="D4" s="87"/>
      <c r="E4" s="87"/>
      <c r="F4" s="87"/>
      <c r="G4" s="87"/>
      <c r="H4" s="87"/>
    </row>
    <row r="5" spans="2:11" ht="15" customHeight="1" x14ac:dyDescent="0.3">
      <c r="B5" s="14"/>
      <c r="C5" s="86" t="s">
        <v>38</v>
      </c>
      <c r="D5" s="86"/>
      <c r="E5" s="86"/>
      <c r="F5" s="86"/>
      <c r="G5" s="86"/>
      <c r="H5" s="86"/>
    </row>
    <row r="6" spans="2:11" x14ac:dyDescent="0.3">
      <c r="B6" s="14"/>
      <c r="C6" s="35"/>
      <c r="D6" s="35"/>
      <c r="E6" s="35"/>
      <c r="F6" s="35"/>
      <c r="G6" s="35"/>
      <c r="H6" s="35"/>
    </row>
    <row r="7" spans="2:11" x14ac:dyDescent="0.3">
      <c r="B7" s="14"/>
      <c r="C7" s="36"/>
      <c r="D7" s="36"/>
      <c r="E7" s="14"/>
      <c r="F7" s="57">
        <v>2019</v>
      </c>
      <c r="G7" s="14"/>
      <c r="H7" s="57">
        <v>2018</v>
      </c>
    </row>
    <row r="8" spans="2:11" ht="15" customHeight="1" x14ac:dyDescent="0.3">
      <c r="B8" s="85" t="s">
        <v>10</v>
      </c>
      <c r="C8" s="85"/>
      <c r="D8" s="5" t="s">
        <v>59</v>
      </c>
      <c r="E8" s="14"/>
      <c r="F8" s="6"/>
      <c r="G8" s="14"/>
      <c r="H8" s="6"/>
    </row>
    <row r="9" spans="2:11" x14ac:dyDescent="0.3">
      <c r="B9" s="14"/>
      <c r="C9" s="13" t="s">
        <v>11</v>
      </c>
      <c r="D9" s="13"/>
      <c r="E9" s="41" t="s">
        <v>2</v>
      </c>
      <c r="F9" s="42">
        <v>6800.7</v>
      </c>
      <c r="G9" s="38"/>
      <c r="H9" s="42">
        <v>6317.4</v>
      </c>
    </row>
    <row r="10" spans="2:11" x14ac:dyDescent="0.3">
      <c r="B10" s="14"/>
      <c r="C10" s="13" t="s">
        <v>12</v>
      </c>
      <c r="D10" s="13"/>
      <c r="E10" s="14"/>
      <c r="F10" s="42">
        <v>269.60000000000002</v>
      </c>
      <c r="G10" s="38"/>
      <c r="H10" s="42">
        <v>257.89999999999998</v>
      </c>
      <c r="I10" s="69"/>
      <c r="J10" s="70"/>
      <c r="K10" s="70"/>
    </row>
    <row r="11" spans="2:11" x14ac:dyDescent="0.3">
      <c r="B11" s="14"/>
      <c r="C11" s="13" t="s">
        <v>13</v>
      </c>
      <c r="D11" s="13"/>
      <c r="E11" s="14"/>
      <c r="F11" s="42">
        <v>39.9</v>
      </c>
      <c r="G11" s="38"/>
      <c r="H11" s="37">
        <v>0</v>
      </c>
      <c r="I11" s="69"/>
      <c r="J11" s="70"/>
      <c r="K11" s="70"/>
    </row>
    <row r="12" spans="2:11" x14ac:dyDescent="0.3">
      <c r="B12" s="14"/>
      <c r="C12" s="13" t="s">
        <v>14</v>
      </c>
      <c r="D12" s="13"/>
      <c r="E12" s="14"/>
      <c r="F12" s="42">
        <v>11.8</v>
      </c>
      <c r="G12" s="38"/>
      <c r="H12" s="42">
        <v>9.8000000000000007</v>
      </c>
      <c r="I12" s="69"/>
      <c r="J12" s="70"/>
      <c r="K12" s="70"/>
    </row>
    <row r="13" spans="2:11" x14ac:dyDescent="0.3">
      <c r="B13" s="14"/>
      <c r="C13" s="13" t="s">
        <v>15</v>
      </c>
      <c r="D13" s="13"/>
      <c r="E13" s="14"/>
      <c r="F13" s="42">
        <v>115.9</v>
      </c>
      <c r="G13" s="38"/>
      <c r="H13" s="42">
        <v>72.3</v>
      </c>
      <c r="I13" s="69"/>
      <c r="J13" s="70"/>
      <c r="K13" s="70"/>
    </row>
    <row r="14" spans="2:11" x14ac:dyDescent="0.3">
      <c r="B14" s="14"/>
      <c r="C14" s="13" t="s">
        <v>25</v>
      </c>
      <c r="D14" s="13"/>
      <c r="E14" s="14"/>
      <c r="F14" s="42">
        <v>0.3</v>
      </c>
      <c r="G14" s="38"/>
      <c r="H14" s="42">
        <v>0.2</v>
      </c>
      <c r="I14" s="69"/>
      <c r="J14" s="70"/>
      <c r="K14" s="70"/>
    </row>
    <row r="15" spans="2:11" x14ac:dyDescent="0.3">
      <c r="B15" s="14"/>
      <c r="C15" s="13" t="s">
        <v>16</v>
      </c>
      <c r="D15" s="13"/>
      <c r="E15" s="14"/>
      <c r="F15" s="43">
        <v>788.1</v>
      </c>
      <c r="G15" s="38"/>
      <c r="H15" s="43">
        <v>797.9</v>
      </c>
      <c r="I15" s="75"/>
      <c r="J15" s="70"/>
      <c r="K15" s="70"/>
    </row>
    <row r="16" spans="2:11" x14ac:dyDescent="0.3">
      <c r="B16" s="14"/>
      <c r="C16" s="7"/>
      <c r="D16" s="7"/>
      <c r="E16" s="14"/>
      <c r="F16" s="27">
        <f>SUM(F9:F15)</f>
        <v>8026.3</v>
      </c>
      <c r="G16" s="38"/>
      <c r="H16" s="27">
        <f>SUM(H9:H15)</f>
        <v>7455.4999999999991</v>
      </c>
      <c r="I16" s="76"/>
      <c r="J16" s="75"/>
      <c r="K16" s="75"/>
    </row>
    <row r="17" spans="2:11" x14ac:dyDescent="0.3">
      <c r="B17" s="89" t="s">
        <v>17</v>
      </c>
      <c r="C17" s="89"/>
      <c r="D17" s="5"/>
      <c r="E17" s="14"/>
      <c r="F17" s="25"/>
      <c r="G17" s="16"/>
      <c r="H17" s="25"/>
      <c r="I17" s="69"/>
      <c r="J17" s="70"/>
      <c r="K17" s="70"/>
    </row>
    <row r="18" spans="2:11" x14ac:dyDescent="0.3">
      <c r="B18" s="14"/>
      <c r="C18" s="13" t="s">
        <v>18</v>
      </c>
      <c r="D18" s="13"/>
      <c r="E18" s="14"/>
      <c r="F18" s="42">
        <v>525.20000000000005</v>
      </c>
      <c r="G18" s="38"/>
      <c r="H18" s="42">
        <v>487.7</v>
      </c>
      <c r="I18" s="69"/>
      <c r="J18" s="70"/>
      <c r="K18" s="70"/>
    </row>
    <row r="19" spans="2:11" x14ac:dyDescent="0.3">
      <c r="B19" s="14"/>
      <c r="C19" s="13" t="s">
        <v>16</v>
      </c>
      <c r="D19" s="13"/>
      <c r="E19" s="14"/>
      <c r="F19" s="43">
        <v>161.30000000000001</v>
      </c>
      <c r="G19" s="38"/>
      <c r="H19" s="43">
        <v>168.4</v>
      </c>
      <c r="I19" s="69"/>
      <c r="J19" s="70"/>
      <c r="K19" s="70"/>
    </row>
    <row r="20" spans="2:11" ht="15" customHeight="1" x14ac:dyDescent="0.3">
      <c r="B20" s="14"/>
      <c r="C20" s="7"/>
      <c r="D20" s="7"/>
      <c r="E20" s="14"/>
      <c r="F20" s="44">
        <f>SUM(F18:F19)</f>
        <v>686.5</v>
      </c>
      <c r="G20" s="38"/>
      <c r="H20" s="44">
        <f>SUM(H18:H19)</f>
        <v>656.1</v>
      </c>
      <c r="I20" s="77"/>
      <c r="J20" s="70"/>
      <c r="K20" s="70"/>
    </row>
    <row r="21" spans="2:11" x14ac:dyDescent="0.3">
      <c r="B21" s="91" t="s">
        <v>46</v>
      </c>
      <c r="C21" s="91"/>
      <c r="D21" s="64"/>
      <c r="E21" s="14"/>
      <c r="F21" s="45">
        <v>1458.2</v>
      </c>
      <c r="G21" s="38"/>
      <c r="H21" s="45">
        <v>1317.3</v>
      </c>
      <c r="I21" s="77"/>
      <c r="J21" s="70"/>
      <c r="K21" s="70"/>
    </row>
    <row r="22" spans="2:11" x14ac:dyDescent="0.3">
      <c r="B22" s="14"/>
      <c r="C22" s="5" t="s">
        <v>37</v>
      </c>
      <c r="D22" s="5"/>
      <c r="E22" s="14"/>
      <c r="F22" s="27">
        <f>F16-F20-F21</f>
        <v>5881.6</v>
      </c>
      <c r="G22" s="16"/>
      <c r="H22" s="27">
        <f>H16-H20-H21</f>
        <v>5482.0999999999985</v>
      </c>
      <c r="I22" s="75"/>
      <c r="J22" s="75"/>
      <c r="K22" s="75"/>
    </row>
    <row r="23" spans="2:11" x14ac:dyDescent="0.3">
      <c r="B23" s="14"/>
      <c r="C23" s="7"/>
      <c r="D23" s="7"/>
      <c r="E23" s="14"/>
      <c r="F23" s="42"/>
      <c r="G23" s="38"/>
      <c r="H23" s="26"/>
      <c r="I23" s="69"/>
      <c r="J23" s="70"/>
      <c r="K23" s="70"/>
    </row>
    <row r="24" spans="2:11" x14ac:dyDescent="0.3">
      <c r="B24" s="89" t="s">
        <v>47</v>
      </c>
      <c r="C24" s="89"/>
      <c r="D24" s="64">
        <v>18</v>
      </c>
      <c r="E24" s="14"/>
      <c r="F24" s="25"/>
      <c r="G24" s="16"/>
      <c r="H24" s="25"/>
      <c r="I24" s="69"/>
      <c r="J24" s="70"/>
      <c r="K24" s="70"/>
    </row>
    <row r="25" spans="2:11" x14ac:dyDescent="0.3">
      <c r="B25" s="14"/>
      <c r="C25" s="13" t="s">
        <v>19</v>
      </c>
      <c r="D25" s="13"/>
      <c r="E25" s="14"/>
      <c r="F25" s="42">
        <v>2965.7</v>
      </c>
      <c r="G25" s="38"/>
      <c r="H25" s="42">
        <v>2817.7</v>
      </c>
      <c r="I25" s="69"/>
      <c r="J25" s="70"/>
      <c r="K25" s="70"/>
    </row>
    <row r="26" spans="2:11" x14ac:dyDescent="0.3">
      <c r="B26" s="14"/>
      <c r="C26" s="13" t="s">
        <v>20</v>
      </c>
      <c r="D26" s="13"/>
      <c r="E26" s="14"/>
      <c r="F26" s="42">
        <v>2643.9</v>
      </c>
      <c r="G26" s="38"/>
      <c r="H26" s="42">
        <v>10618.5</v>
      </c>
      <c r="I26" s="69"/>
      <c r="J26" s="70"/>
      <c r="K26" s="70"/>
    </row>
    <row r="27" spans="2:11" x14ac:dyDescent="0.3">
      <c r="B27" s="14"/>
      <c r="C27" s="13" t="s">
        <v>21</v>
      </c>
      <c r="D27" s="13"/>
      <c r="E27" s="14"/>
      <c r="F27" s="43">
        <v>420.3</v>
      </c>
      <c r="G27" s="38"/>
      <c r="H27" s="43">
        <v>307.10000000000002</v>
      </c>
      <c r="I27" s="69"/>
      <c r="J27" s="70"/>
      <c r="K27" s="70"/>
    </row>
    <row r="28" spans="2:11" x14ac:dyDescent="0.3">
      <c r="B28" s="14"/>
      <c r="C28" s="5" t="s">
        <v>22</v>
      </c>
      <c r="D28" s="7"/>
      <c r="E28" s="46"/>
      <c r="F28" s="27">
        <f>SUM(F25:F27)</f>
        <v>6029.9000000000005</v>
      </c>
      <c r="G28" s="47"/>
      <c r="H28" s="27">
        <f>SUM(H25:H27)</f>
        <v>13743.300000000001</v>
      </c>
      <c r="I28" s="75"/>
      <c r="J28" s="75"/>
      <c r="K28" s="75"/>
    </row>
    <row r="29" spans="2:11" x14ac:dyDescent="0.3">
      <c r="B29" s="14"/>
      <c r="C29" s="11" t="s">
        <v>49</v>
      </c>
      <c r="D29" s="11"/>
      <c r="E29" s="48"/>
      <c r="F29" s="55">
        <f>SUM(F22-F28)</f>
        <v>-148.30000000000018</v>
      </c>
      <c r="G29" s="18"/>
      <c r="H29" s="55">
        <f>SUM(H22-H28)</f>
        <v>-8261.2000000000025</v>
      </c>
      <c r="I29" s="78"/>
      <c r="J29" s="78"/>
      <c r="K29" s="78"/>
    </row>
    <row r="30" spans="2:11" x14ac:dyDescent="0.3">
      <c r="B30" s="14"/>
      <c r="C30" s="11"/>
      <c r="D30" s="11"/>
      <c r="E30" s="48"/>
      <c r="F30" s="28"/>
      <c r="G30" s="18"/>
      <c r="H30" s="28"/>
      <c r="I30" s="69"/>
      <c r="J30" s="70"/>
      <c r="K30" s="70"/>
    </row>
    <row r="31" spans="2:11" ht="13.5" customHeight="1" x14ac:dyDescent="0.3">
      <c r="B31" s="14"/>
      <c r="C31" s="13" t="s">
        <v>51</v>
      </c>
      <c r="D31" s="5"/>
      <c r="E31" s="14"/>
      <c r="F31" s="43">
        <v>590.5</v>
      </c>
      <c r="G31" s="38"/>
      <c r="H31" s="43">
        <v>651.79999999999995</v>
      </c>
      <c r="I31" s="69"/>
      <c r="J31" s="70"/>
      <c r="K31" s="70"/>
    </row>
    <row r="32" spans="2:11" ht="25.2" customHeight="1" x14ac:dyDescent="0.3">
      <c r="B32" s="14"/>
      <c r="C32" s="52" t="s">
        <v>58</v>
      </c>
      <c r="D32" s="5"/>
      <c r="E32" s="10"/>
      <c r="F32" s="56">
        <f>SUM(F29+F31)</f>
        <v>442.19999999999982</v>
      </c>
      <c r="G32" s="16"/>
      <c r="H32" s="56">
        <f>SUM(H29+H31)</f>
        <v>-7609.4000000000024</v>
      </c>
      <c r="I32" s="79"/>
      <c r="J32" s="80"/>
      <c r="K32" s="80"/>
    </row>
    <row r="33" spans="2:11" x14ac:dyDescent="0.3">
      <c r="B33" s="14"/>
      <c r="C33" s="13" t="s">
        <v>23</v>
      </c>
      <c r="D33" s="64"/>
      <c r="E33" s="14"/>
      <c r="F33" s="42">
        <v>214.4</v>
      </c>
      <c r="G33" s="16"/>
      <c r="H33" s="42">
        <v>131.69999999999999</v>
      </c>
      <c r="I33" s="81"/>
      <c r="J33" s="70"/>
      <c r="K33" s="70"/>
    </row>
    <row r="34" spans="2:11" x14ac:dyDescent="0.3">
      <c r="B34" s="14"/>
      <c r="C34" s="13" t="s">
        <v>50</v>
      </c>
      <c r="D34" s="64"/>
      <c r="E34" s="14"/>
      <c r="F34" s="42">
        <v>17.399999999999999</v>
      </c>
      <c r="G34" s="16"/>
      <c r="H34" s="37">
        <v>0</v>
      </c>
      <c r="I34" s="81"/>
      <c r="J34" s="70"/>
      <c r="K34" s="70"/>
    </row>
    <row r="35" spans="2:11" ht="15" thickBot="1" x14ac:dyDescent="0.35">
      <c r="B35" s="14"/>
      <c r="C35" s="5" t="s">
        <v>57</v>
      </c>
      <c r="D35" s="5"/>
      <c r="E35" s="41" t="s">
        <v>2</v>
      </c>
      <c r="F35" s="29">
        <f>SUM(F32-F33-F34)</f>
        <v>210.39999999999981</v>
      </c>
      <c r="G35" s="16"/>
      <c r="H35" s="29">
        <f>SUM(H32-H33-H34)</f>
        <v>-7741.1000000000022</v>
      </c>
      <c r="I35" s="82"/>
      <c r="J35" s="25"/>
      <c r="K35" s="25"/>
    </row>
    <row r="36" spans="2:11" ht="16.2" customHeight="1" thickTop="1" x14ac:dyDescent="0.3">
      <c r="C36" s="7"/>
      <c r="D36" s="7"/>
      <c r="E36" s="14"/>
      <c r="F36" s="49"/>
      <c r="G36" s="49"/>
      <c r="H36" s="14"/>
      <c r="I36" s="69"/>
      <c r="J36" s="70"/>
      <c r="K36" s="70"/>
    </row>
    <row r="37" spans="2:11" ht="13.95" customHeight="1" x14ac:dyDescent="0.3">
      <c r="C37" s="9"/>
      <c r="D37" s="14"/>
      <c r="E37" s="14"/>
      <c r="F37" s="50"/>
      <c r="G37" s="50"/>
      <c r="H37" s="14"/>
      <c r="I37" s="69"/>
      <c r="J37" s="70"/>
      <c r="K37" s="70"/>
    </row>
    <row r="38" spans="2:11" x14ac:dyDescent="0.3">
      <c r="C38" s="14"/>
      <c r="D38" s="14"/>
      <c r="E38" s="14"/>
      <c r="F38" s="50"/>
      <c r="G38" s="50"/>
      <c r="H38" s="14"/>
      <c r="I38" s="69"/>
      <c r="J38" s="70"/>
      <c r="K38" s="70"/>
    </row>
    <row r="39" spans="2:11" x14ac:dyDescent="0.3">
      <c r="C39" s="14"/>
      <c r="D39" s="14"/>
      <c r="E39" s="14"/>
      <c r="F39" s="50"/>
      <c r="G39" s="50"/>
      <c r="H39" s="14"/>
      <c r="I39" s="69"/>
      <c r="J39" s="70"/>
      <c r="K39" s="70"/>
    </row>
    <row r="40" spans="2:11" x14ac:dyDescent="0.3">
      <c r="C40" s="33" t="s">
        <v>26</v>
      </c>
      <c r="D40" s="14"/>
      <c r="E40" s="14"/>
      <c r="F40" s="50"/>
      <c r="G40" s="50"/>
      <c r="H40" s="14"/>
      <c r="I40" s="69"/>
      <c r="J40" s="70"/>
      <c r="K40" s="70"/>
    </row>
    <row r="41" spans="2:11" ht="11.25" customHeight="1" x14ac:dyDescent="0.3">
      <c r="C41" s="33" t="s">
        <v>27</v>
      </c>
      <c r="D41" s="14"/>
      <c r="E41" s="14"/>
      <c r="F41" s="8"/>
      <c r="G41" s="8"/>
      <c r="H41" s="14"/>
      <c r="I41" s="69"/>
      <c r="J41" s="70"/>
      <c r="K41" s="70"/>
    </row>
    <row r="42" spans="2:11" ht="12" customHeight="1" x14ac:dyDescent="0.3">
      <c r="C42" s="12"/>
      <c r="D42" s="14"/>
      <c r="E42" s="14"/>
      <c r="F42" s="8"/>
      <c r="G42" s="8"/>
      <c r="H42" s="14"/>
      <c r="I42" s="69"/>
      <c r="J42" s="70"/>
      <c r="K42" s="70"/>
    </row>
    <row r="43" spans="2:11" ht="9.75" customHeight="1" x14ac:dyDescent="0.3">
      <c r="C43" s="12"/>
      <c r="D43" s="4"/>
      <c r="E43" s="4"/>
      <c r="F43" s="8"/>
      <c r="G43" s="8"/>
      <c r="H43" s="4"/>
      <c r="I43" s="69"/>
      <c r="J43" s="70"/>
      <c r="K43" s="70"/>
    </row>
    <row r="44" spans="2:11" x14ac:dyDescent="0.3">
      <c r="C44" s="12"/>
      <c r="D44" s="14"/>
      <c r="E44" s="14"/>
      <c r="F44" s="50"/>
      <c r="G44" s="50"/>
      <c r="H44" s="14"/>
      <c r="K44"/>
    </row>
    <row r="45" spans="2:11" x14ac:dyDescent="0.3">
      <c r="C45" s="12"/>
      <c r="D45" s="14"/>
      <c r="E45" s="14"/>
      <c r="F45" s="50"/>
      <c r="G45" s="50"/>
      <c r="H45" s="14"/>
      <c r="K45"/>
    </row>
    <row r="46" spans="2:11" x14ac:dyDescent="0.3">
      <c r="C46" s="14"/>
      <c r="D46" s="14"/>
      <c r="E46" s="14"/>
      <c r="F46" s="50"/>
      <c r="G46" s="50"/>
      <c r="H46" s="14"/>
      <c r="K46"/>
    </row>
    <row r="47" spans="2:11" x14ac:dyDescent="0.3">
      <c r="C47" s="14"/>
      <c r="D47" s="14"/>
      <c r="E47" s="14"/>
      <c r="F47" s="50"/>
      <c r="G47" s="50"/>
      <c r="H47" s="14"/>
      <c r="K47"/>
    </row>
    <row r="48" spans="2:11" x14ac:dyDescent="0.3">
      <c r="C48" s="14"/>
      <c r="D48" s="14"/>
      <c r="E48" s="14"/>
      <c r="F48" s="50"/>
      <c r="G48" s="50"/>
      <c r="H48" s="14"/>
      <c r="K48"/>
    </row>
    <row r="49" spans="3:11" x14ac:dyDescent="0.3">
      <c r="C49" s="14"/>
      <c r="D49" s="14"/>
      <c r="E49" s="14"/>
      <c r="F49" s="50"/>
      <c r="G49" s="50"/>
      <c r="H49" s="14"/>
      <c r="K49"/>
    </row>
    <row r="50" spans="3:11" x14ac:dyDescent="0.3">
      <c r="K50"/>
    </row>
    <row r="51" spans="3:11" x14ac:dyDescent="0.3">
      <c r="K51"/>
    </row>
    <row r="52" spans="3:11" x14ac:dyDescent="0.3">
      <c r="F52" s="31"/>
      <c r="I52" s="69"/>
      <c r="J52" s="70"/>
      <c r="K52" s="70"/>
    </row>
    <row r="53" spans="3:11" x14ac:dyDescent="0.3">
      <c r="F53" s="31"/>
      <c r="I53" s="69"/>
      <c r="J53" s="70"/>
      <c r="K53" s="70"/>
    </row>
    <row r="54" spans="3:11" x14ac:dyDescent="0.3">
      <c r="I54" s="69"/>
      <c r="J54" s="70"/>
      <c r="K54" s="70"/>
    </row>
    <row r="55" spans="3:11" x14ac:dyDescent="0.3">
      <c r="I55" s="69"/>
      <c r="J55" s="70"/>
      <c r="K55" s="70"/>
    </row>
    <row r="57" spans="3:11" x14ac:dyDescent="0.3">
      <c r="I57" s="65"/>
    </row>
  </sheetData>
  <mergeCells count="8">
    <mergeCell ref="B24:C24"/>
    <mergeCell ref="C2:H2"/>
    <mergeCell ref="C3:H3"/>
    <mergeCell ref="C4:H4"/>
    <mergeCell ref="C5:H5"/>
    <mergeCell ref="B8:C8"/>
    <mergeCell ref="B17:C17"/>
    <mergeCell ref="B21:C21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</vt:lpstr>
      <vt:lpstr>ER</vt:lpstr>
      <vt:lpstr>BAL!Área_de_impresión</vt:lpstr>
      <vt:lpstr>ER!Área_de_impresión</vt:lpstr>
    </vt:vector>
  </TitlesOfParts>
  <Company>BANCO AZTECA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dfuentes</dc:creator>
  <cp:lastModifiedBy>WALTER ANDRES PICHE COREAS</cp:lastModifiedBy>
  <cp:lastPrinted>2019-04-08T18:18:51Z</cp:lastPrinted>
  <dcterms:created xsi:type="dcterms:W3CDTF">2013-02-21T22:00:17Z</dcterms:created>
  <dcterms:modified xsi:type="dcterms:W3CDTF">2019-04-25T01:03:19Z</dcterms:modified>
</cp:coreProperties>
</file>