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ICONOS\"/>
    </mc:Choice>
  </mc:AlternateContent>
  <bookViews>
    <workbookView xWindow="0" yWindow="0" windowWidth="28800" windowHeight="12300"/>
  </bookViews>
  <sheets>
    <sheet name="Balance" sheetId="1" r:id="rId1"/>
    <sheet name="Est.Res." sheetId="2" r:id="rId2"/>
  </sheets>
  <externalReferences>
    <externalReference r:id="rId3"/>
  </externalReferences>
  <definedNames>
    <definedName name="Abrm">#REF!</definedName>
    <definedName name="Agisto_men">#REF!</definedName>
    <definedName name="cmpSpoolPath">"C:\Program Files\Symtrax\Compleo\Temp\00000000.txt"</definedName>
    <definedName name="Oct_Acumulado">#REF!</definedName>
    <definedName name="_xlnm.Print_Area" localSheetId="0">Balance!$A$1:$D$49</definedName>
    <definedName name="_xlnm.Print_Area">#REF!</definedName>
    <definedName name="SpoolPath">"C:\Program Files\Symtrax\Compleo\Temp\00000000.txt"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1" l="1"/>
  <c r="B45" i="2"/>
  <c r="C41" i="1" l="1"/>
  <c r="C25" i="1"/>
  <c r="C33" i="1"/>
  <c r="C15" i="1"/>
  <c r="C37" i="1" l="1"/>
  <c r="C44" i="1" s="1"/>
  <c r="C22" i="1"/>
  <c r="B20" i="2" l="1"/>
  <c r="B32" i="2"/>
  <c r="B10" i="2" l="1"/>
  <c r="B30" i="2" l="1"/>
  <c r="B37" i="2" l="1"/>
  <c r="B40" i="2" l="1"/>
  <c r="B44" i="2" s="1"/>
  <c r="B46" i="2" l="1"/>
</calcChain>
</file>

<file path=xl/sharedStrings.xml><?xml version="1.0" encoding="utf-8"?>
<sst xmlns="http://schemas.openxmlformats.org/spreadsheetml/2006/main" count="72" uniqueCount="66">
  <si>
    <t>SCOTIABANK EL SALVADOR, S.A Y SUBSIDIARIAS</t>
  </si>
  <si>
    <t>(Subsidiaria de Inversiones Financieras Scotiabank El Salvador, S.A.)</t>
  </si>
  <si>
    <t>(San Salvador, República de El Salvador)</t>
  </si>
  <si>
    <t>(Cifras en Miles de Dólares de los Estados Unidos de América)</t>
  </si>
  <si>
    <t>Activos</t>
  </si>
  <si>
    <t>Activos de intermediación</t>
  </si>
  <si>
    <t>Caja y bancos</t>
  </si>
  <si>
    <t>Inversiones financieras (neto)</t>
  </si>
  <si>
    <t>Cartera de préstamos (neto)</t>
  </si>
  <si>
    <t>Otros activos</t>
  </si>
  <si>
    <t>Bienes recibidos en pago (neto)</t>
  </si>
  <si>
    <t>Inversiones accionarias</t>
  </si>
  <si>
    <t>Diversos (neto)</t>
  </si>
  <si>
    <t>Activo Fijo</t>
  </si>
  <si>
    <t>Bienes inmuebles, muebles y otros (neto)</t>
  </si>
  <si>
    <t>Total de activos</t>
  </si>
  <si>
    <t>Pasivos y Patrimonio</t>
  </si>
  <si>
    <t>Pasivos de intermediación</t>
  </si>
  <si>
    <t>Depósitos de clientes</t>
  </si>
  <si>
    <t>Préstamos del Banco de Desarrollo de El Salvador</t>
  </si>
  <si>
    <t>Préstamos de otros bancos</t>
  </si>
  <si>
    <t>Reportos y otras obligaciones bursátiles</t>
  </si>
  <si>
    <t>Titulos de emisión propia</t>
  </si>
  <si>
    <t>Diversos</t>
  </si>
  <si>
    <t>Otros pasivos</t>
  </si>
  <si>
    <t>Cuentas por pagar</t>
  </si>
  <si>
    <t>Provisiones</t>
  </si>
  <si>
    <t>Total de pasivos</t>
  </si>
  <si>
    <t>Interés minoritario en subsidiarias</t>
  </si>
  <si>
    <t>Patrimonio</t>
  </si>
  <si>
    <t>Capital social pagado</t>
  </si>
  <si>
    <t>Reservas de capital, resultados acumulados y patrimonio no ganado</t>
  </si>
  <si>
    <t>Total de pasivos y patrimonio</t>
  </si>
  <si>
    <t>SCOTIABANK EL SALVADOR, S.A. Y SUBSIDIARIAS</t>
  </si>
  <si>
    <t>Ingresos de operación:</t>
  </si>
  <si>
    <t>Intereses de préstamos</t>
  </si>
  <si>
    <t>Comisiones y otros ingresos de préstamos</t>
  </si>
  <si>
    <t>Intereses de inversiones</t>
  </si>
  <si>
    <t>Utilidad en venta de títulos valores</t>
  </si>
  <si>
    <t>Reportos y operaciones bursátiles</t>
  </si>
  <si>
    <t>Intereses sobre depósitos</t>
  </si>
  <si>
    <t>Operaciones en moneda extranjera</t>
  </si>
  <si>
    <t>Otros servicios y contingencias</t>
  </si>
  <si>
    <t>Menos: Costos de operación</t>
  </si>
  <si>
    <t>Intereses y otros costos de depósitos</t>
  </si>
  <si>
    <t xml:space="preserve">Intereses sobre préstamos </t>
  </si>
  <si>
    <t>Intereses sobre emisión de obligaciones</t>
  </si>
  <si>
    <t>Pérdida por venta de títulos valores</t>
  </si>
  <si>
    <t>Reservas de saneamiento</t>
  </si>
  <si>
    <t>Utilidad antes de gastos</t>
  </si>
  <si>
    <t>Gastos de operación:</t>
  </si>
  <si>
    <t xml:space="preserve">De funcionarios y empleados </t>
  </si>
  <si>
    <t xml:space="preserve">Generales </t>
  </si>
  <si>
    <t>Depreciaciones y amortizaciones</t>
  </si>
  <si>
    <t>Utilidad de operación</t>
  </si>
  <si>
    <t>Otros ingresos y gastos (neto)</t>
  </si>
  <si>
    <t>Utilidad antes de impuestos</t>
  </si>
  <si>
    <t>Impuesto sobre la renta</t>
  </si>
  <si>
    <t>Contribución especial para la seguridad ciudadana y convivencia</t>
  </si>
  <si>
    <t>Utilidad antes del interés minoritario</t>
  </si>
  <si>
    <t>Participación del interés minoritario en subsidiarias</t>
  </si>
  <si>
    <t>Utilidad neta</t>
  </si>
  <si>
    <t xml:space="preserve">Estado Consolidado de Resultado </t>
  </si>
  <si>
    <t>Por el período del 01 de enero al 31 de marzo de 2019</t>
  </si>
  <si>
    <t>Balance General Consolidado</t>
  </si>
  <si>
    <t xml:space="preserve">Al 31 de marzo de 2019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</si>
</sst>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#,##0.0;\(#,##0.0\)"/>
    <numFmt numFmtId="165" formatCode="#,##0.0_);\(#,##0.0\)"/>
    <numFmt numFmtId="167" formatCode="_ * #,##0.00_ ;_ * \-#,##0.00_ ;_ * &quot;-&quot;??_ ;_ @_ "/>
  </numFmts>
  <fonts count="6">
    <font>
      <sz val="10"/>
      <name val="Arial"/>
      <family val="2"/>
    </font>
    <font>
      <sz val="10"/>
      <name val="Geneva"/>
      <family val="2"/>
    </font>
    <font>
      <b/>
      <sz val="10"/>
      <name val="Univers for KPMG"/>
    </font>
    <font>
      <sz val="10"/>
      <name val="Arial"/>
      <family val="2"/>
    </font>
    <font>
      <sz val="10"/>
      <name val="Univers for KPMG"/>
    </font>
    <font>
      <b/>
      <u/>
      <sz val="10"/>
      <name val="Univers for KPMG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ck">
        <color indexed="64"/>
      </top>
      <bottom/>
      <diagonal/>
    </border>
  </borders>
  <cellStyleXfs count="5">
    <xf numFmtId="0" fontId="0" fillId="0" borderId="0"/>
    <xf numFmtId="43" fontId="3" fillId="0" borderId="0" applyFont="0" applyFill="0" applyBorder="0" applyAlignment="0" applyProtection="0"/>
    <xf numFmtId="0" fontId="1" fillId="0" borderId="0"/>
    <xf numFmtId="3" fontId="1" fillId="0" borderId="0" applyFont="0" applyFill="0" applyBorder="0" applyAlignment="0" applyProtection="0"/>
    <xf numFmtId="167" fontId="3" fillId="0" borderId="0" applyFont="0" applyFill="0" applyBorder="0" applyAlignment="0" applyProtection="0"/>
  </cellStyleXfs>
  <cellXfs count="58">
    <xf numFmtId="0" fontId="0" fillId="0" borderId="0" xfId="0"/>
    <xf numFmtId="0" fontId="2" fillId="2" borderId="0" xfId="2" applyFont="1" applyFill="1" applyAlignment="1">
      <alignment horizontal="left"/>
    </xf>
    <xf numFmtId="43" fontId="4" fillId="2" borderId="0" xfId="1" applyFont="1" applyFill="1" applyAlignment="1">
      <alignment horizontal="left"/>
    </xf>
    <xf numFmtId="0" fontId="4" fillId="2" borderId="0" xfId="2" applyFont="1" applyFill="1" applyAlignment="1">
      <alignment horizontal="left"/>
    </xf>
    <xf numFmtId="0" fontId="4" fillId="0" borderId="0" xfId="2" applyFont="1" applyFill="1" applyAlignment="1">
      <alignment horizontal="left"/>
    </xf>
    <xf numFmtId="0" fontId="4" fillId="2" borderId="0" xfId="2" applyFont="1" applyFill="1" applyBorder="1"/>
    <xf numFmtId="0" fontId="4" fillId="2" borderId="0" xfId="2" applyFont="1" applyFill="1" applyBorder="1" applyAlignment="1">
      <alignment horizontal="center"/>
    </xf>
    <xf numFmtId="43" fontId="4" fillId="2" borderId="0" xfId="1" applyFont="1" applyFill="1" applyBorder="1"/>
    <xf numFmtId="0" fontId="4" fillId="2" borderId="0" xfId="2" applyFont="1" applyFill="1"/>
    <xf numFmtId="0" fontId="4" fillId="0" borderId="0" xfId="2" applyFont="1" applyFill="1"/>
    <xf numFmtId="0" fontId="5" fillId="2" borderId="0" xfId="2" applyFont="1" applyFill="1" applyAlignment="1">
      <alignment horizontal="center"/>
    </xf>
    <xf numFmtId="0" fontId="5" fillId="2" borderId="0" xfId="2" applyFont="1" applyFill="1" applyBorder="1" applyAlignment="1">
      <alignment horizontal="center"/>
    </xf>
    <xf numFmtId="43" fontId="4" fillId="2" borderId="0" xfId="1" applyFont="1" applyFill="1"/>
    <xf numFmtId="0" fontId="5" fillId="2" borderId="0" xfId="2" applyFont="1" applyFill="1"/>
    <xf numFmtId="0" fontId="2" fillId="2" borderId="0" xfId="2" applyFont="1" applyFill="1"/>
    <xf numFmtId="0" fontId="4" fillId="2" borderId="0" xfId="2" applyFont="1" applyFill="1" applyAlignment="1">
      <alignment horizontal="right"/>
    </xf>
    <xf numFmtId="164" fontId="4" fillId="2" borderId="1" xfId="0" applyNumberFormat="1" applyFont="1" applyFill="1" applyBorder="1"/>
    <xf numFmtId="37" fontId="4" fillId="2" borderId="0" xfId="2" applyNumberFormat="1" applyFont="1" applyFill="1" applyBorder="1"/>
    <xf numFmtId="0" fontId="4" fillId="2" borderId="0" xfId="2" applyFont="1" applyFill="1" applyAlignment="1">
      <alignment horizontal="left" indent="1"/>
    </xf>
    <xf numFmtId="0" fontId="4" fillId="2" borderId="0" xfId="2" applyFont="1" applyFill="1" applyAlignment="1">
      <alignment horizontal="center"/>
    </xf>
    <xf numFmtId="164" fontId="4" fillId="2" borderId="0" xfId="0" applyNumberFormat="1" applyFont="1" applyFill="1"/>
    <xf numFmtId="164" fontId="4" fillId="2" borderId="2" xfId="0" applyNumberFormat="1" applyFont="1" applyFill="1" applyBorder="1"/>
    <xf numFmtId="37" fontId="4" fillId="2" borderId="0" xfId="2" applyNumberFormat="1" applyFont="1" applyFill="1"/>
    <xf numFmtId="165" fontId="4" fillId="2" borderId="1" xfId="2" applyNumberFormat="1" applyFont="1" applyFill="1" applyBorder="1"/>
    <xf numFmtId="37" fontId="4" fillId="2" borderId="0" xfId="3" applyNumberFormat="1" applyFont="1" applyFill="1" applyBorder="1"/>
    <xf numFmtId="0" fontId="4" fillId="2" borderId="3" xfId="2" applyFont="1" applyFill="1" applyBorder="1"/>
    <xf numFmtId="0" fontId="4" fillId="0" borderId="0" xfId="2" applyFont="1" applyFill="1" applyBorder="1"/>
    <xf numFmtId="43" fontId="4" fillId="0" borderId="0" xfId="1" applyFont="1" applyFill="1"/>
    <xf numFmtId="0" fontId="4" fillId="0" borderId="0" xfId="2" applyFont="1" applyFill="1" applyAlignment="1">
      <alignment horizontal="center"/>
    </xf>
    <xf numFmtId="37" fontId="4" fillId="0" borderId="0" xfId="2" applyNumberFormat="1" applyFont="1" applyFill="1"/>
    <xf numFmtId="0" fontId="4" fillId="0" borderId="0" xfId="0" applyFont="1" applyFill="1"/>
    <xf numFmtId="0" fontId="4" fillId="0" borderId="0" xfId="2" applyFont="1" applyFill="1" applyAlignment="1"/>
    <xf numFmtId="0" fontId="2" fillId="2" borderId="0" xfId="2" applyFont="1" applyFill="1" applyAlignment="1">
      <alignment horizontal="centerContinuous"/>
    </xf>
    <xf numFmtId="0" fontId="4" fillId="2" borderId="0" xfId="2" applyFont="1" applyFill="1" applyAlignment="1">
      <alignment horizontal="centerContinuous"/>
    </xf>
    <xf numFmtId="0" fontId="4" fillId="2" borderId="0" xfId="2" applyFont="1" applyFill="1" applyBorder="1" applyAlignment="1">
      <alignment horizontal="left"/>
    </xf>
    <xf numFmtId="0" fontId="2" fillId="2" borderId="0" xfId="0" applyFont="1" applyFill="1"/>
    <xf numFmtId="165" fontId="4" fillId="2" borderId="1" xfId="4" applyNumberFormat="1" applyFont="1" applyFill="1" applyBorder="1" applyAlignment="1">
      <alignment horizontal="right"/>
    </xf>
    <xf numFmtId="164" fontId="4" fillId="2" borderId="0" xfId="0" applyNumberFormat="1" applyFont="1" applyFill="1" applyBorder="1" applyAlignment="1">
      <alignment horizontal="right"/>
    </xf>
    <xf numFmtId="165" fontId="4" fillId="2" borderId="0" xfId="4" applyNumberFormat="1" applyFont="1" applyFill="1" applyBorder="1" applyAlignment="1">
      <alignment horizontal="right"/>
    </xf>
    <xf numFmtId="0" fontId="4" fillId="2" borderId="0" xfId="0" applyFont="1" applyFill="1" applyAlignment="1">
      <alignment horizontal="left" indent="1"/>
    </xf>
    <xf numFmtId="0" fontId="2" fillId="0" borderId="0" xfId="2" applyFont="1" applyFill="1"/>
    <xf numFmtId="0" fontId="4" fillId="2" borderId="0" xfId="0" applyFont="1" applyFill="1"/>
    <xf numFmtId="0" fontId="4" fillId="2" borderId="0" xfId="0" applyFont="1" applyFill="1" applyBorder="1" applyAlignment="1">
      <alignment horizontal="left" indent="1"/>
    </xf>
    <xf numFmtId="165" fontId="4" fillId="2" borderId="0" xfId="2" applyNumberFormat="1" applyFont="1" applyFill="1" applyBorder="1" applyAlignment="1">
      <alignment horizontal="right"/>
    </xf>
    <xf numFmtId="165" fontId="4" fillId="2" borderId="1" xfId="0" applyNumberFormat="1" applyFont="1" applyFill="1" applyBorder="1" applyAlignment="1">
      <alignment horizontal="right"/>
    </xf>
    <xf numFmtId="165" fontId="4" fillId="2" borderId="0" xfId="0" applyNumberFormat="1" applyFont="1" applyFill="1" applyBorder="1" applyAlignment="1">
      <alignment horizontal="right"/>
    </xf>
    <xf numFmtId="0" fontId="2" fillId="2" borderId="0" xfId="0" applyFont="1" applyFill="1" applyAlignment="1">
      <alignment horizontal="left"/>
    </xf>
    <xf numFmtId="165" fontId="4" fillId="2" borderId="1" xfId="2" applyNumberFormat="1" applyFont="1" applyFill="1" applyBorder="1" applyAlignment="1">
      <alignment horizontal="right"/>
    </xf>
    <xf numFmtId="0" fontId="4" fillId="2" borderId="0" xfId="0" applyFont="1" applyFill="1" applyBorder="1"/>
    <xf numFmtId="165" fontId="4" fillId="2" borderId="0" xfId="2" applyNumberFormat="1" applyFont="1" applyFill="1" applyAlignment="1"/>
    <xf numFmtId="165" fontId="4" fillId="2" borderId="0" xfId="2" applyNumberFormat="1" applyFont="1" applyFill="1" applyBorder="1" applyAlignment="1"/>
    <xf numFmtId="165" fontId="4" fillId="0" borderId="0" xfId="2" applyNumberFormat="1" applyFont="1" applyFill="1" applyAlignment="1"/>
    <xf numFmtId="165" fontId="4" fillId="2" borderId="1" xfId="2" applyNumberFormat="1" applyFont="1" applyFill="1" applyBorder="1" applyAlignment="1"/>
    <xf numFmtId="0" fontId="2" fillId="2" borderId="0" xfId="0" applyFont="1" applyFill="1" applyBorder="1" applyAlignment="1"/>
    <xf numFmtId="0" fontId="4" fillId="2" borderId="0" xfId="0" applyFont="1" applyFill="1" applyBorder="1" applyAlignment="1"/>
    <xf numFmtId="0" fontId="2" fillId="2" borderId="0" xfId="0" applyFont="1" applyFill="1" applyAlignment="1"/>
    <xf numFmtId="165" fontId="4" fillId="2" borderId="2" xfId="2" applyNumberFormat="1" applyFont="1" applyFill="1" applyBorder="1" applyAlignment="1"/>
    <xf numFmtId="37" fontId="4" fillId="2" borderId="0" xfId="2" applyNumberFormat="1" applyFont="1" applyFill="1" applyBorder="1" applyAlignment="1"/>
  </cellXfs>
  <cellStyles count="5">
    <cellStyle name="Comma" xfId="1" builtinId="3"/>
    <cellStyle name="Comma_Balances 2006 scotiabank Firma" xfId="4"/>
    <cellStyle name="Millares_Bal, Utl, Fluj y anex" xfId="3"/>
    <cellStyle name="Normal" xfId="0" builtinId="0"/>
    <cellStyle name="Normal_Bal, Utl, Fluj y anex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CFARCHG02P.slv.bns\Planificacion\GERENCIA%20SR.%20CONTROL%20FINANCIERO\2.%20GERENCIA%20REPORTERIA\1.%20REGULATORIOS\NOTA%20Y%20CONSOLIDACION%20E.F\2019\01.%20MARZO%202019\SES\CONSOLIDACION%20SES%2031-03-201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Est.Res."/>
      <sheetName val="B_G "/>
      <sheetName val="E_R"/>
      <sheetName val="ScoInv"/>
      <sheetName val="Leasing"/>
      <sheetName val="SERV"/>
      <sheetName val="SOLUC"/>
      <sheetName val="BANCOMERCIO"/>
      <sheetName val="SBancom"/>
      <sheetName val="BC-SES"/>
      <sheetName val="ELIMINACIONES DE BALANCE "/>
      <sheetName val="ELIMINACIONES DE RESULTADO"/>
    </sheetNames>
    <sheetDataSet>
      <sheetData sheetId="0"/>
      <sheetData sheetId="1"/>
      <sheetData sheetId="2"/>
      <sheetData sheetId="3">
        <row r="205">
          <cell r="R205">
            <v>3.4000000000000002E-4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0"/>
  <sheetViews>
    <sheetView tabSelected="1" zoomScale="87" zoomScaleNormal="87" workbookViewId="0">
      <selection activeCell="L24" sqref="L24"/>
    </sheetView>
  </sheetViews>
  <sheetFormatPr defaultColWidth="10.7109375" defaultRowHeight="14.1" customHeight="1"/>
  <cols>
    <col min="1" max="1" width="64.5703125" style="9" customWidth="1"/>
    <col min="2" max="2" width="3.5703125" style="28" customWidth="1"/>
    <col min="3" max="3" width="13.7109375" style="9" customWidth="1"/>
    <col min="4" max="4" width="3.5703125" style="9" customWidth="1"/>
    <col min="5" max="5" width="3.5703125" style="27" customWidth="1"/>
    <col min="6" max="6" width="10.85546875" style="9" customWidth="1"/>
    <col min="7" max="16384" width="10.7109375" style="9"/>
  </cols>
  <sheetData>
    <row r="1" spans="1:10" s="4" customFormat="1" ht="17.25" customHeight="1">
      <c r="A1" s="1" t="s">
        <v>0</v>
      </c>
      <c r="B1" s="1"/>
      <c r="C1" s="1"/>
      <c r="D1" s="1"/>
      <c r="E1" s="2"/>
      <c r="F1" s="3"/>
      <c r="G1" s="3"/>
    </row>
    <row r="2" spans="1:10" s="4" customFormat="1" ht="17.25" customHeight="1">
      <c r="A2" s="1" t="s">
        <v>1</v>
      </c>
      <c r="B2" s="1"/>
      <c r="C2" s="1"/>
      <c r="D2" s="1"/>
      <c r="E2" s="2"/>
      <c r="F2" s="3"/>
      <c r="G2" s="3"/>
    </row>
    <row r="3" spans="1:10" s="4" customFormat="1" ht="17.25" customHeight="1">
      <c r="A3" s="3" t="s">
        <v>2</v>
      </c>
      <c r="B3" s="3"/>
      <c r="C3" s="3"/>
      <c r="D3" s="3"/>
      <c r="E3" s="2"/>
      <c r="F3" s="3"/>
      <c r="G3" s="3"/>
    </row>
    <row r="4" spans="1:10" s="4" customFormat="1" ht="25.5" customHeight="1">
      <c r="A4" s="1" t="s">
        <v>64</v>
      </c>
      <c r="B4" s="1"/>
      <c r="C4" s="1"/>
      <c r="D4" s="1"/>
      <c r="E4" s="2"/>
      <c r="F4" s="3"/>
      <c r="G4" s="3"/>
    </row>
    <row r="5" spans="1:10" s="4" customFormat="1" ht="16.5" customHeight="1">
      <c r="A5" s="3" t="s">
        <v>65</v>
      </c>
      <c r="B5" s="3"/>
      <c r="C5" s="3"/>
      <c r="D5" s="3"/>
      <c r="E5" s="2"/>
      <c r="F5" s="3"/>
      <c r="G5" s="3"/>
    </row>
    <row r="6" spans="1:10" s="4" customFormat="1" ht="16.5" customHeight="1">
      <c r="A6" s="3" t="s">
        <v>3</v>
      </c>
      <c r="B6" s="3"/>
      <c r="C6" s="3"/>
      <c r="D6" s="3"/>
      <c r="E6" s="2"/>
      <c r="F6" s="3"/>
      <c r="G6" s="3"/>
    </row>
    <row r="7" spans="1:10" ht="15" customHeight="1">
      <c r="A7" s="5"/>
      <c r="B7" s="6"/>
      <c r="C7" s="5"/>
      <c r="D7" s="5"/>
      <c r="E7" s="7"/>
      <c r="F7" s="8"/>
      <c r="G7" s="8"/>
    </row>
    <row r="8" spans="1:10" ht="14.1" customHeight="1">
      <c r="A8" s="8"/>
      <c r="B8" s="10"/>
      <c r="C8" s="11">
        <v>2019</v>
      </c>
      <c r="D8" s="10"/>
      <c r="E8" s="12"/>
      <c r="F8" s="8"/>
      <c r="G8" s="8"/>
    </row>
    <row r="9" spans="1:10" ht="12.75">
      <c r="A9" s="13" t="s">
        <v>4</v>
      </c>
      <c r="B9" s="10"/>
      <c r="C9" s="8"/>
      <c r="D9" s="8"/>
      <c r="E9" s="12"/>
      <c r="F9" s="8"/>
      <c r="G9" s="8"/>
    </row>
    <row r="10" spans="1:10" ht="12.75">
      <c r="A10" s="14" t="s">
        <v>5</v>
      </c>
      <c r="B10" s="15"/>
      <c r="C10" s="16">
        <f>SUM(C11:C13)</f>
        <v>1968360.7</v>
      </c>
      <c r="D10" s="17"/>
      <c r="E10" s="12"/>
      <c r="F10" s="8"/>
      <c r="G10" s="8"/>
    </row>
    <row r="11" spans="1:10" ht="14.1" customHeight="1">
      <c r="A11" s="18" t="s">
        <v>6</v>
      </c>
      <c r="B11" s="19"/>
      <c r="C11" s="20">
        <v>492170</v>
      </c>
      <c r="D11" s="17"/>
      <c r="E11" s="12"/>
      <c r="F11" s="8"/>
      <c r="G11" s="8"/>
    </row>
    <row r="12" spans="1:10" ht="14.1" customHeight="1">
      <c r="A12" s="18" t="s">
        <v>7</v>
      </c>
      <c r="B12" s="19"/>
      <c r="C12" s="20">
        <v>54863.5</v>
      </c>
      <c r="D12" s="17"/>
      <c r="E12" s="12"/>
      <c r="F12" s="8"/>
      <c r="G12" s="8"/>
      <c r="J12" s="18"/>
    </row>
    <row r="13" spans="1:10" ht="14.1" customHeight="1">
      <c r="A13" s="18" t="s">
        <v>8</v>
      </c>
      <c r="B13" s="19"/>
      <c r="C13" s="16">
        <v>1421327.2</v>
      </c>
      <c r="D13" s="17"/>
      <c r="E13" s="12"/>
      <c r="F13" s="8"/>
      <c r="G13" s="8"/>
      <c r="J13" s="18"/>
    </row>
    <row r="14" spans="1:10" ht="8.25" customHeight="1">
      <c r="A14" s="18"/>
      <c r="B14" s="19"/>
      <c r="C14" s="20"/>
      <c r="D14" s="17"/>
      <c r="E14" s="12"/>
      <c r="F14" s="8"/>
      <c r="G14" s="8"/>
    </row>
    <row r="15" spans="1:10" ht="14.1" customHeight="1">
      <c r="A15" s="1" t="s">
        <v>9</v>
      </c>
      <c r="B15" s="19"/>
      <c r="C15" s="16">
        <f>SUM(C16:C18)</f>
        <v>40823.5</v>
      </c>
      <c r="D15" s="17"/>
      <c r="E15" s="12"/>
      <c r="F15" s="8"/>
      <c r="G15" s="8"/>
    </row>
    <row r="16" spans="1:10" ht="14.1" customHeight="1">
      <c r="A16" s="18" t="s">
        <v>10</v>
      </c>
      <c r="B16" s="19"/>
      <c r="C16" s="20">
        <v>3186.7</v>
      </c>
      <c r="D16" s="17"/>
      <c r="E16" s="12"/>
      <c r="F16" s="8"/>
      <c r="G16" s="8"/>
      <c r="J16" s="18"/>
    </row>
    <row r="17" spans="1:10" ht="14.1" customHeight="1">
      <c r="A17" s="18" t="s">
        <v>11</v>
      </c>
      <c r="B17" s="19"/>
      <c r="C17" s="20">
        <v>3880.9</v>
      </c>
      <c r="D17" s="17"/>
      <c r="E17" s="12"/>
      <c r="F17" s="8"/>
      <c r="G17" s="8"/>
    </row>
    <row r="18" spans="1:10" ht="14.1" customHeight="1">
      <c r="A18" s="18" t="s">
        <v>12</v>
      </c>
      <c r="B18" s="19"/>
      <c r="C18" s="16">
        <v>33755.9</v>
      </c>
      <c r="D18" s="17"/>
      <c r="E18" s="12"/>
      <c r="F18" s="8"/>
      <c r="G18" s="8"/>
      <c r="J18" s="18"/>
    </row>
    <row r="19" spans="1:10" ht="8.25" customHeight="1">
      <c r="A19" s="18"/>
      <c r="B19" s="19"/>
      <c r="C19" s="20"/>
      <c r="D19" s="17"/>
      <c r="E19" s="12"/>
      <c r="F19" s="8"/>
      <c r="G19" s="8"/>
    </row>
    <row r="20" spans="1:10" ht="14.1" customHeight="1">
      <c r="A20" s="1" t="s">
        <v>13</v>
      </c>
      <c r="B20" s="19"/>
      <c r="C20" s="20"/>
      <c r="D20" s="17"/>
      <c r="E20" s="12"/>
      <c r="F20" s="8"/>
      <c r="G20" s="8"/>
    </row>
    <row r="21" spans="1:10" ht="14.1" customHeight="1">
      <c r="A21" s="18" t="s">
        <v>14</v>
      </c>
      <c r="B21" s="19"/>
      <c r="C21" s="20">
        <v>42746.8</v>
      </c>
      <c r="D21" s="17"/>
      <c r="E21" s="12"/>
      <c r="F21" s="8"/>
      <c r="G21" s="8"/>
      <c r="J21" s="18"/>
    </row>
    <row r="22" spans="1:10" ht="15.75" customHeight="1" thickBot="1">
      <c r="A22" s="14" t="s">
        <v>15</v>
      </c>
      <c r="B22" s="19"/>
      <c r="C22" s="21">
        <f>C15+C10+C21</f>
        <v>2051931</v>
      </c>
      <c r="D22" s="17"/>
      <c r="E22" s="12"/>
      <c r="F22" s="8"/>
      <c r="G22" s="8"/>
    </row>
    <row r="23" spans="1:10" ht="9" customHeight="1" thickTop="1">
      <c r="A23" s="14"/>
      <c r="B23" s="19"/>
      <c r="C23" s="17"/>
      <c r="D23" s="17"/>
      <c r="E23" s="12"/>
      <c r="F23" s="8"/>
      <c r="G23" s="8"/>
    </row>
    <row r="24" spans="1:10" ht="14.1" customHeight="1">
      <c r="A24" s="13" t="s">
        <v>16</v>
      </c>
      <c r="B24" s="19"/>
      <c r="C24" s="22"/>
      <c r="D24" s="22"/>
      <c r="E24" s="12"/>
      <c r="F24" s="8"/>
      <c r="G24" s="8"/>
    </row>
    <row r="25" spans="1:10" ht="14.1" customHeight="1">
      <c r="A25" s="14" t="s">
        <v>17</v>
      </c>
      <c r="B25" s="19"/>
      <c r="C25" s="16">
        <f>SUM(C26:C31)</f>
        <v>1652896.2</v>
      </c>
      <c r="D25" s="22"/>
      <c r="E25" s="12"/>
      <c r="F25" s="8"/>
      <c r="G25" s="8"/>
    </row>
    <row r="26" spans="1:10" ht="14.1" customHeight="1">
      <c r="A26" s="18" t="s">
        <v>18</v>
      </c>
      <c r="B26" s="19"/>
      <c r="C26" s="20">
        <v>1455053.2</v>
      </c>
      <c r="D26" s="22"/>
      <c r="E26" s="12"/>
      <c r="F26" s="8"/>
      <c r="G26" s="8"/>
    </row>
    <row r="27" spans="1:10" ht="14.1" customHeight="1">
      <c r="A27" s="18" t="s">
        <v>19</v>
      </c>
      <c r="B27" s="19"/>
      <c r="C27" s="20">
        <v>230.4</v>
      </c>
      <c r="D27" s="22"/>
      <c r="E27" s="12"/>
      <c r="F27" s="8"/>
      <c r="G27" s="8"/>
    </row>
    <row r="28" spans="1:10" ht="14.1" customHeight="1">
      <c r="A28" s="18" t="s">
        <v>20</v>
      </c>
      <c r="B28" s="19"/>
      <c r="C28" s="20">
        <v>118675.7</v>
      </c>
      <c r="D28" s="22"/>
      <c r="E28" s="12"/>
      <c r="F28" s="8"/>
      <c r="G28" s="8"/>
    </row>
    <row r="29" spans="1:10" ht="12.75" hidden="1">
      <c r="A29" s="18" t="s">
        <v>21</v>
      </c>
      <c r="B29" s="19"/>
      <c r="C29" s="20">
        <v>0</v>
      </c>
      <c r="D29" s="22"/>
      <c r="E29" s="12"/>
      <c r="F29" s="8"/>
      <c r="G29" s="8"/>
    </row>
    <row r="30" spans="1:10" ht="14.1" customHeight="1">
      <c r="A30" s="18" t="s">
        <v>22</v>
      </c>
      <c r="B30" s="19"/>
      <c r="C30" s="20">
        <v>70637.3</v>
      </c>
      <c r="D30" s="17"/>
      <c r="E30" s="12"/>
      <c r="F30" s="8"/>
      <c r="G30" s="8"/>
    </row>
    <row r="31" spans="1:10" ht="15.75" customHeight="1">
      <c r="A31" s="18" t="s">
        <v>23</v>
      </c>
      <c r="B31" s="19"/>
      <c r="C31" s="16">
        <v>8299.6</v>
      </c>
      <c r="D31" s="17"/>
      <c r="E31" s="12"/>
      <c r="F31" s="8"/>
      <c r="G31" s="8"/>
    </row>
    <row r="32" spans="1:10" ht="7.5" customHeight="1">
      <c r="A32" s="8"/>
      <c r="B32" s="19"/>
      <c r="C32" s="20"/>
      <c r="D32" s="22"/>
      <c r="E32" s="12"/>
      <c r="F32" s="8"/>
      <c r="G32" s="8"/>
    </row>
    <row r="33" spans="1:7" ht="14.1" customHeight="1">
      <c r="A33" s="14" t="s">
        <v>24</v>
      </c>
      <c r="B33" s="19"/>
      <c r="C33" s="16">
        <f>SUM(C34:C36)</f>
        <v>135676.40000000002</v>
      </c>
      <c r="D33" s="22"/>
      <c r="E33" s="12"/>
      <c r="F33" s="8"/>
      <c r="G33" s="8"/>
    </row>
    <row r="34" spans="1:7" ht="14.1" customHeight="1">
      <c r="A34" s="18" t="s">
        <v>25</v>
      </c>
      <c r="B34" s="19"/>
      <c r="C34" s="20">
        <v>117168.6</v>
      </c>
      <c r="D34" s="22"/>
      <c r="E34" s="12"/>
      <c r="F34" s="8"/>
      <c r="G34" s="8"/>
    </row>
    <row r="35" spans="1:7" ht="14.1" customHeight="1">
      <c r="A35" s="18" t="s">
        <v>26</v>
      </c>
      <c r="B35" s="19"/>
      <c r="C35" s="20">
        <v>9381.2999999999993</v>
      </c>
      <c r="D35" s="22"/>
      <c r="E35" s="12"/>
      <c r="F35" s="8"/>
      <c r="G35" s="8"/>
    </row>
    <row r="36" spans="1:7" ht="14.1" customHeight="1">
      <c r="A36" s="18" t="s">
        <v>23</v>
      </c>
      <c r="B36" s="19"/>
      <c r="C36" s="16">
        <v>9126.5</v>
      </c>
      <c r="D36" s="22"/>
      <c r="E36" s="12"/>
      <c r="F36" s="8"/>
      <c r="G36" s="8"/>
    </row>
    <row r="37" spans="1:7" ht="15" customHeight="1">
      <c r="A37" s="14" t="s">
        <v>27</v>
      </c>
      <c r="B37" s="19"/>
      <c r="C37" s="16">
        <f>C33+C25</f>
        <v>1788572.6</v>
      </c>
      <c r="D37" s="22"/>
      <c r="E37" s="12"/>
      <c r="F37" s="8"/>
      <c r="G37" s="8"/>
    </row>
    <row r="38" spans="1:7" ht="7.5" customHeight="1">
      <c r="A38" s="8"/>
      <c r="B38" s="19"/>
      <c r="C38" s="22"/>
      <c r="D38" s="22"/>
      <c r="E38" s="12"/>
      <c r="F38" s="8"/>
      <c r="G38" s="8"/>
    </row>
    <row r="39" spans="1:7" ht="14.25" customHeight="1">
      <c r="A39" s="14" t="s">
        <v>28</v>
      </c>
      <c r="B39" s="19"/>
      <c r="C39" s="23">
        <v>0.1</v>
      </c>
      <c r="D39" s="22"/>
      <c r="E39" s="12"/>
      <c r="F39" s="8"/>
      <c r="G39" s="8"/>
    </row>
    <row r="40" spans="1:7" ht="7.5" customHeight="1">
      <c r="A40" s="8"/>
      <c r="B40" s="19"/>
      <c r="C40" s="22"/>
      <c r="D40" s="22"/>
      <c r="E40" s="12"/>
      <c r="F40" s="8"/>
      <c r="G40" s="8"/>
    </row>
    <row r="41" spans="1:7" ht="15" customHeight="1">
      <c r="A41" s="1" t="s">
        <v>29</v>
      </c>
      <c r="B41" s="19"/>
      <c r="C41" s="16">
        <f>SUM(C42:C43)</f>
        <v>263358.3</v>
      </c>
      <c r="D41" s="22"/>
      <c r="E41" s="12"/>
      <c r="F41" s="8"/>
      <c r="G41" s="8"/>
    </row>
    <row r="42" spans="1:7" ht="14.1" customHeight="1">
      <c r="A42" s="18" t="s">
        <v>30</v>
      </c>
      <c r="B42" s="19"/>
      <c r="C42" s="20">
        <v>114131.2</v>
      </c>
      <c r="D42" s="22"/>
      <c r="E42" s="12"/>
      <c r="F42" s="8"/>
      <c r="G42" s="8"/>
    </row>
    <row r="43" spans="1:7" ht="14.1" customHeight="1">
      <c r="A43" s="18" t="s">
        <v>31</v>
      </c>
      <c r="B43" s="19"/>
      <c r="C43" s="20">
        <v>149227.1</v>
      </c>
      <c r="D43" s="22"/>
      <c r="E43" s="12"/>
      <c r="F43" s="8"/>
      <c r="G43" s="8"/>
    </row>
    <row r="44" spans="1:7" ht="15" customHeight="1" thickBot="1">
      <c r="A44" s="14" t="s">
        <v>32</v>
      </c>
      <c r="B44" s="19"/>
      <c r="C44" s="21">
        <f>+C41+C37+C39</f>
        <v>2051931.0000000002</v>
      </c>
      <c r="D44" s="22"/>
      <c r="E44" s="12"/>
      <c r="F44" s="8"/>
      <c r="G44" s="8"/>
    </row>
    <row r="45" spans="1:7" ht="6" customHeight="1" thickTop="1">
      <c r="A45" s="8"/>
      <c r="B45" s="19"/>
      <c r="C45" s="22"/>
      <c r="D45" s="22"/>
      <c r="E45" s="12"/>
      <c r="F45" s="8"/>
      <c r="G45" s="8"/>
    </row>
    <row r="46" spans="1:7" ht="5.25" customHeight="1">
      <c r="A46" s="8"/>
      <c r="B46" s="19"/>
      <c r="C46" s="24"/>
      <c r="D46" s="22"/>
      <c r="E46" s="12"/>
      <c r="F46" s="8"/>
      <c r="G46" s="8"/>
    </row>
    <row r="47" spans="1:7" ht="13.5" thickBot="1">
      <c r="A47" s="8"/>
      <c r="B47" s="8"/>
      <c r="C47" s="8"/>
      <c r="D47" s="8"/>
      <c r="E47" s="12"/>
      <c r="F47" s="8"/>
      <c r="G47" s="8"/>
    </row>
    <row r="48" spans="1:7" ht="13.5" thickTop="1">
      <c r="A48" s="25"/>
      <c r="B48" s="25"/>
      <c r="C48" s="25"/>
      <c r="D48" s="25"/>
      <c r="E48" s="12"/>
      <c r="F48" s="8"/>
      <c r="G48" s="8"/>
    </row>
    <row r="49" spans="1:7" ht="12.75">
      <c r="A49" s="26"/>
      <c r="B49" s="26"/>
      <c r="C49" s="26"/>
      <c r="D49" s="26"/>
    </row>
    <row r="50" spans="1:7" s="30" customFormat="1" ht="15" customHeight="1">
      <c r="A50" s="9"/>
      <c r="B50" s="28"/>
      <c r="C50" s="29"/>
      <c r="D50" s="29"/>
      <c r="E50" s="27"/>
      <c r="F50" s="9"/>
    </row>
    <row r="51" spans="1:7" ht="14.1" customHeight="1">
      <c r="C51" s="29"/>
      <c r="D51" s="29"/>
    </row>
    <row r="52" spans="1:7" s="31" customFormat="1" ht="14.1" customHeight="1">
      <c r="A52" s="9"/>
      <c r="B52" s="28"/>
      <c r="C52" s="29"/>
      <c r="D52" s="29"/>
      <c r="E52" s="27"/>
      <c r="F52" s="9"/>
    </row>
    <row r="53" spans="1:7" ht="14.1" customHeight="1">
      <c r="C53" s="29"/>
      <c r="D53" s="29"/>
    </row>
    <row r="54" spans="1:7" s="26" customFormat="1" ht="12.75">
      <c r="A54" s="9"/>
      <c r="B54" s="28"/>
      <c r="C54" s="29"/>
      <c r="D54" s="29"/>
      <c r="E54" s="27"/>
      <c r="F54" s="9"/>
    </row>
    <row r="55" spans="1:7" ht="13.5" customHeight="1">
      <c r="C55" s="29"/>
      <c r="D55" s="29"/>
      <c r="G55" s="26"/>
    </row>
    <row r="56" spans="1:7" ht="13.5" customHeight="1">
      <c r="C56" s="29"/>
      <c r="D56" s="29"/>
    </row>
    <row r="57" spans="1:7" ht="14.1" customHeight="1">
      <c r="C57" s="29"/>
      <c r="D57" s="29"/>
    </row>
    <row r="58" spans="1:7" ht="14.1" customHeight="1">
      <c r="C58" s="29"/>
      <c r="D58" s="29"/>
    </row>
    <row r="59" spans="1:7" ht="14.1" customHeight="1">
      <c r="C59" s="29"/>
      <c r="D59" s="29"/>
    </row>
    <row r="60" spans="1:7" ht="14.1" customHeight="1">
      <c r="C60" s="29"/>
      <c r="D60" s="29"/>
    </row>
  </sheetData>
  <pageMargins left="0.51181102362204722" right="0" top="0.43307086614173229" bottom="0.31496062992125984" header="0.35433070866141736" footer="0.15748031496062992"/>
  <pageSetup scale="96" firstPageNumber="2" orientation="portrait" blackAndWhite="1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9"/>
  <sheetViews>
    <sheetView zoomScale="98" zoomScaleNormal="98" zoomScaleSheetLayoutView="100" workbookViewId="0">
      <selection activeCell="B46" sqref="B46"/>
    </sheetView>
  </sheetViews>
  <sheetFormatPr defaultColWidth="10.7109375" defaultRowHeight="14.25" customHeight="1"/>
  <cols>
    <col min="1" max="1" width="57.42578125" style="9" customWidth="1"/>
    <col min="2" max="2" width="14.42578125" style="9" customWidth="1"/>
    <col min="3" max="3" width="4.140625" style="9" customWidth="1"/>
    <col min="4" max="4" width="5.140625" style="9" customWidth="1"/>
    <col min="5" max="16384" width="10.7109375" style="9"/>
  </cols>
  <sheetData>
    <row r="1" spans="1:3" ht="16.5" customHeight="1">
      <c r="A1" s="32" t="s">
        <v>33</v>
      </c>
      <c r="B1" s="32"/>
      <c r="C1" s="32"/>
    </row>
    <row r="2" spans="1:3" ht="16.5" customHeight="1">
      <c r="A2" s="32" t="s">
        <v>1</v>
      </c>
      <c r="B2" s="32"/>
      <c r="C2" s="32"/>
    </row>
    <row r="3" spans="1:3" ht="16.5" customHeight="1">
      <c r="A3" s="33" t="s">
        <v>2</v>
      </c>
      <c r="B3" s="33"/>
      <c r="C3" s="33"/>
    </row>
    <row r="4" spans="1:3" ht="16.5" customHeight="1">
      <c r="A4" s="32" t="s">
        <v>62</v>
      </c>
      <c r="B4" s="32"/>
      <c r="C4" s="32"/>
    </row>
    <row r="5" spans="1:3" ht="16.5" customHeight="1">
      <c r="A5" s="33" t="s">
        <v>63</v>
      </c>
      <c r="B5" s="33"/>
      <c r="C5" s="33"/>
    </row>
    <row r="6" spans="1:3" ht="16.5" customHeight="1">
      <c r="A6" s="33" t="s">
        <v>3</v>
      </c>
      <c r="B6" s="33"/>
      <c r="C6" s="33"/>
    </row>
    <row r="7" spans="1:3" ht="14.25" customHeight="1">
      <c r="A7" s="34"/>
      <c r="B7" s="5"/>
      <c r="C7" s="5"/>
    </row>
    <row r="8" spans="1:3" ht="14.25" customHeight="1">
      <c r="A8" s="5"/>
      <c r="B8" s="11">
        <v>2019</v>
      </c>
      <c r="C8" s="10"/>
    </row>
    <row r="9" spans="1:3" ht="14.25" customHeight="1">
      <c r="A9" s="5"/>
      <c r="B9" s="5"/>
      <c r="C9" s="5"/>
    </row>
    <row r="10" spans="1:3" ht="14.25" customHeight="1">
      <c r="A10" s="35" t="s">
        <v>34</v>
      </c>
      <c r="B10" s="36">
        <f>SUM(B11:B18)</f>
        <v>40230.799999999996</v>
      </c>
      <c r="C10" s="37"/>
    </row>
    <row r="11" spans="1:3" ht="14.25" customHeight="1">
      <c r="A11" s="39" t="s">
        <v>35</v>
      </c>
      <c r="B11" s="38">
        <v>31436.2</v>
      </c>
      <c r="C11" s="37"/>
    </row>
    <row r="12" spans="1:3" ht="14.25" customHeight="1">
      <c r="A12" s="39" t="s">
        <v>36</v>
      </c>
      <c r="B12" s="38">
        <v>2619.3000000000002</v>
      </c>
      <c r="C12" s="37"/>
    </row>
    <row r="13" spans="1:3" ht="14.25" customHeight="1">
      <c r="A13" s="39" t="s">
        <v>37</v>
      </c>
      <c r="B13" s="38">
        <v>809.3</v>
      </c>
      <c r="C13" s="17"/>
    </row>
    <row r="14" spans="1:3" ht="12.75" hidden="1">
      <c r="A14" s="39" t="s">
        <v>38</v>
      </c>
      <c r="B14" s="38">
        <v>0</v>
      </c>
      <c r="C14" s="37"/>
    </row>
    <row r="15" spans="1:3" ht="14.25" customHeight="1">
      <c r="A15" s="39" t="s">
        <v>39</v>
      </c>
      <c r="B15" s="38">
        <v>30</v>
      </c>
      <c r="C15" s="37"/>
    </row>
    <row r="16" spans="1:3" ht="14.25" customHeight="1">
      <c r="A16" s="39" t="s">
        <v>40</v>
      </c>
      <c r="B16" s="38">
        <v>2066.1999999999998</v>
      </c>
      <c r="C16" s="37"/>
    </row>
    <row r="17" spans="1:3" s="40" customFormat="1" ht="14.25" customHeight="1">
      <c r="A17" s="39" t="s">
        <v>41</v>
      </c>
      <c r="B17" s="38">
        <v>109.2</v>
      </c>
      <c r="C17" s="37"/>
    </row>
    <row r="18" spans="1:3" ht="14.25" customHeight="1">
      <c r="A18" s="39" t="s">
        <v>42</v>
      </c>
      <c r="B18" s="38">
        <v>3160.6</v>
      </c>
      <c r="C18" s="17"/>
    </row>
    <row r="19" spans="1:3" ht="9" customHeight="1">
      <c r="A19" s="41"/>
      <c r="B19" s="38"/>
      <c r="C19" s="37"/>
    </row>
    <row r="20" spans="1:3" ht="14.25" customHeight="1">
      <c r="A20" s="35" t="s">
        <v>43</v>
      </c>
      <c r="B20" s="36">
        <f>SUM(B21:B26)</f>
        <v>12556.299999999997</v>
      </c>
      <c r="C20" s="37"/>
    </row>
    <row r="21" spans="1:3" ht="14.25" customHeight="1">
      <c r="A21" s="42" t="s">
        <v>44</v>
      </c>
      <c r="B21" s="38">
        <v>8289.7999999999993</v>
      </c>
      <c r="C21" s="37"/>
    </row>
    <row r="22" spans="1:3" ht="14.25" customHeight="1">
      <c r="A22" s="42" t="s">
        <v>45</v>
      </c>
      <c r="B22" s="43">
        <v>1653.3</v>
      </c>
      <c r="C22" s="17"/>
    </row>
    <row r="23" spans="1:3" ht="14.25" customHeight="1">
      <c r="A23" s="42" t="s">
        <v>46</v>
      </c>
      <c r="B23" s="38">
        <v>938.3</v>
      </c>
      <c r="C23" s="37"/>
    </row>
    <row r="24" spans="1:3" ht="14.25" hidden="1" customHeight="1">
      <c r="A24" s="42" t="s">
        <v>47</v>
      </c>
      <c r="B24" s="38">
        <v>0</v>
      </c>
      <c r="C24" s="37"/>
    </row>
    <row r="25" spans="1:3" ht="14.25" customHeight="1">
      <c r="A25" s="42" t="s">
        <v>41</v>
      </c>
      <c r="B25" s="38">
        <v>2.5</v>
      </c>
      <c r="C25" s="37"/>
    </row>
    <row r="26" spans="1:3" ht="14.25" customHeight="1">
      <c r="A26" s="42" t="s">
        <v>42</v>
      </c>
      <c r="B26" s="38">
        <v>1672.4</v>
      </c>
      <c r="C26" s="37"/>
    </row>
    <row r="27" spans="1:3" ht="9" customHeight="1">
      <c r="A27" s="41"/>
      <c r="B27" s="43"/>
      <c r="C27" s="17"/>
    </row>
    <row r="28" spans="1:3" ht="14.25" customHeight="1">
      <c r="A28" s="35" t="s">
        <v>48</v>
      </c>
      <c r="B28" s="44">
        <v>5461.5</v>
      </c>
      <c r="C28" s="37"/>
    </row>
    <row r="29" spans="1:3" ht="9" customHeight="1">
      <c r="A29" s="41"/>
      <c r="B29" s="43"/>
      <c r="C29" s="17"/>
    </row>
    <row r="30" spans="1:3" ht="14.25" customHeight="1">
      <c r="A30" s="46" t="s">
        <v>49</v>
      </c>
      <c r="B30" s="38">
        <f>+B10-B20-B28</f>
        <v>22213</v>
      </c>
      <c r="C30" s="37"/>
    </row>
    <row r="31" spans="1:3" ht="9" customHeight="1">
      <c r="A31" s="41"/>
      <c r="B31" s="45"/>
      <c r="C31" s="37"/>
    </row>
    <row r="32" spans="1:3" ht="14.25" customHeight="1">
      <c r="A32" s="35" t="s">
        <v>50</v>
      </c>
      <c r="B32" s="47">
        <f>SUM(B33:B35)</f>
        <v>17386.2</v>
      </c>
      <c r="C32" s="17"/>
    </row>
    <row r="33" spans="1:4" ht="14.25" customHeight="1">
      <c r="A33" s="48" t="s">
        <v>51</v>
      </c>
      <c r="B33" s="43">
        <v>8346.1</v>
      </c>
      <c r="C33" s="17"/>
    </row>
    <row r="34" spans="1:4" ht="14.25" customHeight="1">
      <c r="A34" s="48" t="s">
        <v>52</v>
      </c>
      <c r="B34" s="50">
        <v>7759.3</v>
      </c>
      <c r="C34" s="49"/>
      <c r="D34" s="51"/>
    </row>
    <row r="35" spans="1:4" ht="14.25" customHeight="1">
      <c r="A35" s="48" t="s">
        <v>53</v>
      </c>
      <c r="B35" s="52">
        <v>1280.8</v>
      </c>
      <c r="C35" s="49"/>
      <c r="D35" s="51"/>
    </row>
    <row r="36" spans="1:4" ht="11.25" customHeight="1">
      <c r="A36" s="35"/>
      <c r="B36" s="50"/>
      <c r="C36" s="49"/>
      <c r="D36" s="51"/>
    </row>
    <row r="37" spans="1:4" ht="14.25" customHeight="1">
      <c r="A37" s="53" t="s">
        <v>54</v>
      </c>
      <c r="B37" s="50">
        <f>+(B30-B32)</f>
        <v>4826.7999999999993</v>
      </c>
      <c r="C37" s="50"/>
      <c r="D37" s="51"/>
    </row>
    <row r="38" spans="1:4" ht="8.25" customHeight="1">
      <c r="A38" s="48"/>
      <c r="B38" s="50"/>
      <c r="C38" s="49"/>
      <c r="D38" s="51"/>
    </row>
    <row r="39" spans="1:4" ht="14.25" customHeight="1">
      <c r="A39" s="41" t="s">
        <v>55</v>
      </c>
      <c r="B39" s="52">
        <v>1530.7</v>
      </c>
      <c r="C39" s="49"/>
      <c r="D39" s="51"/>
    </row>
    <row r="40" spans="1:4" ht="14.25" customHeight="1">
      <c r="A40" s="54" t="s">
        <v>56</v>
      </c>
      <c r="B40" s="50">
        <f>+B37+B39</f>
        <v>6357.4999999999991</v>
      </c>
      <c r="C40" s="49"/>
      <c r="D40" s="51"/>
    </row>
    <row r="41" spans="1:4" ht="14.25" customHeight="1">
      <c r="A41" s="41" t="s">
        <v>57</v>
      </c>
      <c r="B41" s="50">
        <v>-2358.3355200000001</v>
      </c>
      <c r="C41" s="49"/>
      <c r="D41" s="51"/>
    </row>
    <row r="42" spans="1:4" ht="14.25" customHeight="1">
      <c r="A42" s="41" t="s">
        <v>58</v>
      </c>
      <c r="B42" s="52">
        <v>-263.56890999999996</v>
      </c>
      <c r="C42" s="49"/>
      <c r="D42" s="51"/>
    </row>
    <row r="43" spans="1:4" ht="8.25" hidden="1" customHeight="1">
      <c r="A43" s="41"/>
      <c r="B43" s="50"/>
      <c r="C43" s="49"/>
      <c r="D43" s="51"/>
    </row>
    <row r="44" spans="1:4" ht="18.75" hidden="1" customHeight="1">
      <c r="A44" s="41" t="s">
        <v>59</v>
      </c>
      <c r="B44" s="50">
        <f>+B40+B41+B42</f>
        <v>3735.595569999999</v>
      </c>
      <c r="C44" s="49"/>
      <c r="D44" s="51"/>
    </row>
    <row r="45" spans="1:4" ht="18" hidden="1" customHeight="1">
      <c r="A45" s="41" t="s">
        <v>60</v>
      </c>
      <c r="B45" s="50">
        <f>ROUND(-[1]E_R!R205,1)</f>
        <v>0</v>
      </c>
      <c r="C45" s="49"/>
      <c r="D45" s="51"/>
    </row>
    <row r="46" spans="1:4" ht="19.5" customHeight="1" thickBot="1">
      <c r="A46" s="55" t="s">
        <v>61</v>
      </c>
      <c r="B46" s="56">
        <f>+B44+B45</f>
        <v>3735.595569999999</v>
      </c>
      <c r="C46" s="49"/>
      <c r="D46" s="51"/>
    </row>
    <row r="47" spans="1:4" ht="13.5" customHeight="1" thickTop="1">
      <c r="A47" s="55"/>
      <c r="B47" s="57"/>
      <c r="C47" s="22"/>
    </row>
    <row r="48" spans="1:4" ht="14.25" customHeight="1" thickBot="1">
      <c r="A48" s="8"/>
      <c r="B48" s="8"/>
      <c r="C48" s="8"/>
    </row>
    <row r="49" spans="1:3" ht="14.25" customHeight="1" thickTop="1">
      <c r="A49" s="25"/>
      <c r="B49" s="25"/>
      <c r="C49" s="25"/>
    </row>
  </sheetData>
  <printOptions horizontalCentered="1"/>
  <pageMargins left="0.43307086614173229" right="0.15748031496062992" top="0.51181102362204722" bottom="0.55118110236220474" header="0.23622047244094491" footer="0.23622047244094491"/>
  <pageSetup scale="79" firstPageNumber="3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Balance</vt:lpstr>
      <vt:lpstr>Est.Res.</vt:lpstr>
      <vt:lpstr>Balance!Print_Area</vt:lpstr>
    </vt:vector>
  </TitlesOfParts>
  <Company>Bank of Nova Scotia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Wilbert Lemus</dc:creator>
  <cp:lastModifiedBy>Wilbert Lemus</cp:lastModifiedBy>
  <dcterms:created xsi:type="dcterms:W3CDTF">2019-04-25T16:01:25Z</dcterms:created>
  <dcterms:modified xsi:type="dcterms:W3CDTF">2019-04-25T16:05:23Z</dcterms:modified>
</cp:coreProperties>
</file>