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definedNames>
    <definedName name="_xlnm.Print_Area" localSheetId="0">'Balance comparativo'!$A$2:$Z$48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<sst xmlns="http://schemas.openxmlformats.org/spreadsheetml/2006/main" count="91" uniqueCount="83">
  <si>
    <t>SARAM, S.A. DE C.V.
BALANCE COMPARATIVO
NIT 0614-291064-002-6  
(Expresado en Dolares Americanos)</t>
  </si>
  <si>
    <t>MARZO 2019</t>
  </si>
  <si>
    <t>MARZO 2018</t>
  </si>
  <si>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</si>
  <si>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</si>
  <si>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</si>
  <si>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</si>
  <si>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</si>
  <si>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</si>
  <si>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</si>
  <si>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</si>
  <si>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</si>
  <si>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</si>
  <si>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</si>
  <si>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</si>
  <si>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</si>
  <si>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</si>
  <si>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</si>
  <si>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</si>
  <si>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</si>
  <si>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</si>
  <si>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</si>
  <si>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</si>
  <si>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</si>
  <si>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</si>
  <si>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</si>
  <si>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</si>
  <si>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</si>
  <si>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</si>
  <si>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</si>
  <si>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</si>
  <si>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</si>
  <si>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</si>
  <si>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</si>
  <si>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</si>
  <si>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</si>
  <si>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</si>
  <si>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</si>
  <si>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</si>
  <si>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</si>
  <si>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</si>
  <si>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</si>
  <si>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</si>
  <si>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</si>
  <si>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</si>
  <si>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</si>
  <si>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</si>
  <si>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</si>
  <si>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</si>
  <si>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</si>
  <si>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</si>
  <si>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</si>
  <si>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</si>
  <si>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</si>
  <si>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</si>
  <si>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</si>
  <si>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</si>
  <si>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</si>
  <si>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</si>
  <si>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</si>
  <si>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</si>
  <si>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</si>
  <si>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</si>
  <si>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</si>
  <si>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</si>
  <si>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</si>
  <si>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</si>
  <si>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</si>
  <si>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</si>
  <si>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</si>
  <si>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</si>
  <si>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</si>
  <si>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</si>
  <si>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</si>
  <si>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</si>
  <si>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</si>
  <si>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</si>
  <si>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</si>
  <si>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</si>
  <si>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</si>
  <si>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Ing. José Roberto Duarte Schlagete                  Apoderado Judicial y Administrativo</t>
  </si>
  <si>
    <t>Lic. Daisy Yanira Pérez de Sandoval           Contador General</t>
  </si>
  <si>
    <t>SARAM, S.A. DE C.V.
Empresa Salvadoreña
ESTADO DE RESULTADO INTEGRAL
Por Los Ejercicios Finalizados al 31 de Marzo de 2019 Y Diciembre de 2018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</si>
</sst>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2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5" fillId="31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vertical="top" wrapText="1" readingOrder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readingOrder="1"/>
    </xf>
    <xf numFmtId="0" fontId="1" fillId="0" borderId="0" xfId="0" applyFont="1" applyAlignment="1">
      <alignment vertical="top"/>
    </xf>
    <xf numFmtId="167" fontId="0" fillId="0" borderId="0" xfId="0" applyNumberFormat="1" applyAlignment="1">
      <alignment vertical="top"/>
    </xf>
    <xf numFmtId="166" fontId="9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165" fontId="9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right" vertical="top" wrapText="1"/>
    </xf>
    <xf numFmtId="166" fontId="1" fillId="0" borderId="10" xfId="0" applyNumberFormat="1" applyFont="1" applyBorder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6" fontId="1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4" fontId="10" fillId="0" borderId="0" xfId="0" applyNumberFormat="1" applyFont="1" applyAlignment="1">
      <alignment horizontal="right" vertical="top" wrapText="1"/>
    </xf>
    <xf numFmtId="0" fontId="4" fillId="0" borderId="0" xfId="54" applyFont="1" applyAlignment="1">
      <alignment horizontal="left" vertical="top" wrapText="1"/>
      <protection/>
    </xf>
    <xf numFmtId="165" fontId="4" fillId="0" borderId="0" xfId="0" applyNumberFormat="1" applyFont="1" applyAlignment="1">
      <alignment horizontal="right" vertical="top" wrapText="1"/>
    </xf>
    <xf numFmtId="0" fontId="1" fillId="0" borderId="0" xfId="54" applyFont="1" applyAlignment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0" fontId="5" fillId="0" borderId="0" xfId="54" applyFont="1">
      <alignment vertical="top"/>
      <protection/>
    </xf>
    <xf numFmtId="0" fontId="5" fillId="0" borderId="0" xfId="54" applyFont="1" applyAlignment="1">
      <alignment/>
      <protection/>
    </xf>
    <xf numFmtId="0" fontId="29" fillId="0" borderId="0" xfId="54" applyFont="1" applyAlignment="1">
      <alignment horizontal="center" wrapText="1"/>
      <protection/>
    </xf>
    <xf numFmtId="0" fontId="5" fillId="0" borderId="0" xfId="54" applyFont="1" applyAlignment="1">
      <alignment horizontal="center" wrapText="1"/>
      <protection/>
    </xf>
    <xf numFmtId="0" fontId="5" fillId="0" borderId="0" xfId="0" applyFont="1" applyAlignment="1">
      <alignment vertical="top"/>
    </xf>
    <xf numFmtId="0" fontId="30" fillId="0" borderId="0" xfId="55" applyFont="1" applyAlignment="1">
      <alignment horizontal="center" vertical="center" wrapText="1"/>
      <protection/>
    </xf>
    <xf numFmtId="168" fontId="31" fillId="0" borderId="0" xfId="49" applyFont="1" applyAlignment="1">
      <alignment horizontal="center" wrapText="1"/>
    </xf>
    <xf numFmtId="169" fontId="31" fillId="0" borderId="0" xfId="52" applyFont="1" applyAlignment="1">
      <alignment/>
    </xf>
    <xf numFmtId="0" fontId="31" fillId="0" borderId="0" xfId="55" applyFont="1" applyAlignment="1">
      <alignment/>
      <protection/>
    </xf>
    <xf numFmtId="0" fontId="32" fillId="0" borderId="0" xfId="55" applyFont="1" applyAlignment="1">
      <alignment/>
      <protection/>
    </xf>
    <xf numFmtId="169" fontId="32" fillId="0" borderId="0" xfId="52" applyFont="1" applyAlignment="1">
      <alignment/>
    </xf>
    <xf numFmtId="168" fontId="32" fillId="0" borderId="0" xfId="49" applyFont="1" applyAlignment="1">
      <alignment/>
    </xf>
    <xf numFmtId="169" fontId="33" fillId="0" borderId="0" xfId="52" applyFont="1" applyAlignment="1">
      <alignment/>
    </xf>
    <xf numFmtId="0" fontId="33" fillId="0" borderId="0" xfId="55" applyFont="1" applyAlignment="1">
      <alignment/>
      <protection/>
    </xf>
    <xf numFmtId="49" fontId="34" fillId="0" borderId="0" xfId="55" applyNumberFormat="1" applyFont="1" applyAlignment="1">
      <alignment horizontal="center" wrapText="1"/>
      <protection/>
    </xf>
    <xf numFmtId="169" fontId="34" fillId="0" borderId="0" xfId="52" applyFont="1" applyAlignment="1">
      <alignment horizontal="center" wrapText="1"/>
    </xf>
    <xf numFmtId="0" fontId="31" fillId="0" borderId="0" xfId="49" applyNumberFormat="1" applyFont="1" applyAlignment="1">
      <alignment horizontal="center" wrapText="1"/>
    </xf>
    <xf numFmtId="49" fontId="31" fillId="0" borderId="0" xfId="55" applyNumberFormat="1" applyFont="1" applyAlignment="1">
      <alignment horizontal="center" wrapText="1"/>
      <protection/>
    </xf>
    <xf numFmtId="49" fontId="32" fillId="0" borderId="0" xfId="55" applyNumberFormat="1" applyFont="1" applyAlignment="1">
      <alignment horizontal="left"/>
      <protection/>
    </xf>
    <xf numFmtId="168" fontId="32" fillId="0" borderId="0" xfId="49" applyFont="1" applyAlignment="1">
      <alignment horizontal="right"/>
    </xf>
    <xf numFmtId="169" fontId="32" fillId="0" borderId="0" xfId="52" applyFont="1" applyAlignment="1">
      <alignment horizontal="right"/>
    </xf>
    <xf numFmtId="168" fontId="28" fillId="0" borderId="0" xfId="49" applyFont="1" applyAlignment="1">
      <alignment horizontal="right"/>
    </xf>
    <xf numFmtId="169" fontId="28" fillId="0" borderId="0" xfId="52" applyFont="1" applyAlignment="1">
      <alignment/>
    </xf>
    <xf numFmtId="0" fontId="7" fillId="0" borderId="0" xfId="55" applyFont="1" applyAlignment="1">
      <alignment/>
      <protection/>
    </xf>
    <xf numFmtId="0" fontId="6" fillId="0" borderId="0" xfId="55" applyAlignment="1">
      <alignment/>
      <protection/>
    </xf>
    <xf numFmtId="168" fontId="35" fillId="0" borderId="0" xfId="49" applyFont="1" applyAlignment="1">
      <alignment horizontal="right"/>
    </xf>
    <xf numFmtId="169" fontId="36" fillId="0" borderId="0" xfId="52" applyFont="1" applyAlignment="1">
      <alignment/>
    </xf>
    <xf numFmtId="0" fontId="36" fillId="0" borderId="0" xfId="55" applyFont="1" applyAlignment="1">
      <alignment/>
      <protection/>
    </xf>
    <xf numFmtId="49" fontId="28" fillId="0" borderId="0" xfId="55" applyNumberFormat="1" applyFont="1" applyAlignment="1">
      <alignment horizontal="left"/>
      <protection/>
    </xf>
    <xf numFmtId="169" fontId="28" fillId="0" borderId="0" xfId="52" applyFont="1" applyAlignment="1">
      <alignment horizontal="right"/>
    </xf>
    <xf numFmtId="168" fontId="30" fillId="0" borderId="11" xfId="49" applyFont="1" applyBorder="1" applyAlignment="1">
      <alignment/>
    </xf>
    <xf numFmtId="49" fontId="35" fillId="0" borderId="0" xfId="55" applyNumberFormat="1" applyFont="1" applyAlignment="1">
      <alignment horizontal="left"/>
      <protection/>
    </xf>
    <xf numFmtId="169" fontId="35" fillId="0" borderId="0" xfId="52" applyFont="1" applyAlignment="1">
      <alignment horizontal="right"/>
    </xf>
    <xf numFmtId="49" fontId="32" fillId="0" borderId="0" xfId="55" applyNumberFormat="1" applyFont="1" applyAlignment="1">
      <alignment horizontal="center"/>
      <protection/>
    </xf>
    <xf numFmtId="0" fontId="32" fillId="0" borderId="0" xfId="55" applyFont="1" applyAlignment="1">
      <alignment horizontal="center"/>
      <protection/>
    </xf>
    <xf numFmtId="168" fontId="32" fillId="0" borderId="11" xfId="49" applyFont="1" applyBorder="1" applyAlignment="1">
      <alignment/>
    </xf>
    <xf numFmtId="168" fontId="37" fillId="0" borderId="0" xfId="49" applyFont="1" applyAlignment="1">
      <alignment horizontal="right"/>
    </xf>
    <xf numFmtId="169" fontId="37" fillId="0" borderId="0" xfId="52" applyFont="1" applyAlignment="1">
      <alignment/>
    </xf>
    <xf numFmtId="0" fontId="37" fillId="0" borderId="0" xfId="55" applyFont="1" applyAlignment="1">
      <alignment/>
      <protection/>
    </xf>
    <xf numFmtId="49" fontId="37" fillId="0" borderId="0" xfId="55" applyNumberFormat="1" applyFont="1" applyAlignment="1">
      <alignment horizontal="left"/>
      <protection/>
    </xf>
    <xf numFmtId="169" fontId="37" fillId="0" borderId="0" xfId="52" applyFont="1" applyAlignment="1">
      <alignment horizontal="right"/>
    </xf>
    <xf numFmtId="168" fontId="38" fillId="0" borderId="0" xfId="49" applyFont="1" applyAlignment="1">
      <alignment/>
    </xf>
    <xf numFmtId="0" fontId="38" fillId="0" borderId="0" xfId="55" applyFont="1" applyAlignment="1">
      <alignment/>
      <protection/>
    </xf>
    <xf numFmtId="169" fontId="38" fillId="0" borderId="0" xfId="52" applyFont="1" applyAlignment="1">
      <alignment/>
    </xf>
    <xf numFmtId="169" fontId="39" fillId="0" borderId="0" xfId="52" applyFont="1" applyAlignment="1">
      <alignment/>
    </xf>
    <xf numFmtId="0" fontId="39" fillId="0" borderId="0" xfId="55" applyFont="1" applyAlignment="1">
      <alignment/>
      <protection/>
    </xf>
    <xf numFmtId="168" fontId="37" fillId="33" borderId="0" xfId="49" applyFont="1" applyFill="1" applyAlignment="1">
      <alignment horizontal="right"/>
    </xf>
    <xf numFmtId="49" fontId="40" fillId="0" borderId="0" xfId="55" applyNumberFormat="1" applyFont="1" applyAlignment="1">
      <alignment horizontal="left"/>
      <protection/>
    </xf>
    <xf numFmtId="168" fontId="41" fillId="0" borderId="0" xfId="49" applyFont="1" applyAlignment="1">
      <alignment/>
    </xf>
    <xf numFmtId="0" fontId="38" fillId="0" borderId="0" xfId="55" applyFont="1" applyAlignment="1">
      <alignment horizontal="center"/>
      <protection/>
    </xf>
    <xf numFmtId="49" fontId="42" fillId="0" borderId="0" xfId="55" applyNumberFormat="1" applyFont="1" applyAlignment="1">
      <alignment horizontal="left"/>
      <protection/>
    </xf>
    <xf numFmtId="168" fontId="42" fillId="0" borderId="0" xfId="49" applyFont="1" applyAlignment="1">
      <alignment horizontal="right"/>
    </xf>
    <xf numFmtId="49" fontId="42" fillId="0" borderId="0" xfId="55" applyNumberFormat="1" applyFont="1" applyAlignment="1">
      <alignment horizontal="center"/>
      <protection/>
    </xf>
    <xf numFmtId="168" fontId="38" fillId="0" borderId="12" xfId="49" applyFont="1" applyBorder="1" applyAlignment="1">
      <alignment/>
    </xf>
    <xf numFmtId="0" fontId="43" fillId="0" borderId="0" xfId="55" applyFont="1" applyAlignment="1">
      <alignment/>
      <protection/>
    </xf>
    <xf numFmtId="168" fontId="38" fillId="33" borderId="0" xfId="49" applyFont="1" applyFill="1" applyAlignment="1">
      <alignment/>
    </xf>
    <xf numFmtId="0" fontId="30" fillId="0" borderId="0" xfId="55" applyFont="1" applyAlignment="1">
      <alignment/>
      <protection/>
    </xf>
    <xf numFmtId="49" fontId="44" fillId="0" borderId="0" xfId="55" applyNumberFormat="1" applyFont="1" applyAlignment="1">
      <alignment horizontal="center"/>
      <protection/>
    </xf>
    <xf numFmtId="169" fontId="41" fillId="0" borderId="0" xfId="52" applyFont="1" applyAlignment="1">
      <alignment/>
    </xf>
    <xf numFmtId="168" fontId="41" fillId="0" borderId="13" xfId="49" applyFont="1" applyBorder="1" applyAlignment="1">
      <alignment/>
    </xf>
    <xf numFmtId="0" fontId="6" fillId="0" borderId="0" xfId="55" applyAlignment="1">
      <alignment wrapText="1"/>
      <protection/>
    </xf>
    <xf numFmtId="0" fontId="28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2"/>
  <sheetViews>
    <sheetView showGridLines="0" showOutlineSymbols="0" zoomScalePageLayoutView="0" workbookViewId="0" topLeftCell="A1">
      <selection activeCell="G2" sqref="A2:Z48"/>
    </sheetView>
  </sheetViews>
  <sheetFormatPr defaultColWidth="6.8515625" defaultRowHeight="12.75" customHeight="1"/>
  <cols>
    <col min="1" max="2" width="1.7109375" style="0" customWidth="1"/>
    <col min="3" max="3" width="6.8515625" style="0" customWidth="1"/>
    <col min="4" max="4" width="9.00390625" style="0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10.28125" style="0" customWidth="1"/>
    <col min="10" max="10" width="1.1484375" style="0" customWidth="1"/>
    <col min="11" max="11" width="3.28125" style="0" customWidth="1"/>
    <col min="12" max="12" width="1.28515625" style="0" customWidth="1"/>
    <col min="13" max="13" width="3.421875" style="0" customWidth="1"/>
    <col min="14" max="14" width="12.00390625" style="0" customWidth="1"/>
    <col min="15" max="15" width="1.7109375" style="0" customWidth="1"/>
    <col min="16" max="16" width="3.57421875" style="0" customWidth="1"/>
    <col min="17" max="17" width="3.00390625" style="0" customWidth="1"/>
    <col min="18" max="18" width="2.28125" style="0" customWidth="1"/>
    <col min="19" max="20" width="1.1484375" style="0" customWidth="1"/>
    <col min="21" max="21" width="13.57421875" style="0" customWidth="1"/>
    <col min="22" max="22" width="0.9921875" style="0" customWidth="1"/>
    <col min="23" max="23" width="1.8515625" style="0" customWidth="1"/>
    <col min="24" max="24" width="3.00390625" style="0" customWidth="1"/>
    <col min="25" max="25" width="5.7109375" style="0" customWidth="1"/>
    <col min="26" max="26" width="10.57421875" style="0" customWidth="1"/>
    <col min="27" max="27" width="7.28125" style="0" customWidth="1"/>
    <col min="28" max="28" width="9.00390625" style="0" bestFit="1" customWidth="1"/>
    <col min="29" max="29" width="11.7109375" style="0" bestFit="1" customWidth="1"/>
  </cols>
  <sheetData>
    <row r="1" ht="12" customHeight="1"/>
    <row r="2" spans="7:24" ht="12" customHeight="1">
      <c r="G2" s="11" t="s">
        <v>0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7:24" ht="12" customHeight="1"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7:24" ht="12" customHeight="1"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7:24" ht="21" customHeight="1"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ht="18" customHeight="1"/>
    <row r="7" ht="6" customHeight="1"/>
    <row r="8" spans="12:27" s="2" customFormat="1" ht="12.75">
      <c r="L8" s="12" t="s">
        <v>1</v>
      </c>
      <c r="M8" s="12"/>
      <c r="N8" s="12"/>
      <c r="O8" s="12"/>
      <c r="P8" s="12"/>
      <c r="T8" s="12" t="s">
        <v>2</v>
      </c>
      <c r="U8" s="12"/>
      <c r="V8" s="12"/>
      <c r="W8" s="12"/>
      <c r="Z8" s="3" t="s">
        <v>3</v>
      </c>
      <c r="AA8" s="3"/>
    </row>
    <row r="9" ht="7.5" customHeight="1"/>
    <row r="10" spans="1:26" s="5" customFormat="1" ht="14.25" customHeight="1">
      <c r="A10" s="13" t="s">
        <v>4</v>
      </c>
      <c r="B10" s="13"/>
      <c r="C10" s="13"/>
      <c r="D10" s="13"/>
      <c r="M10" s="14">
        <f>+M11+M17</f>
        <v>18330013.66</v>
      </c>
      <c r="N10" s="14"/>
      <c r="O10" s="14"/>
      <c r="T10" s="15">
        <f>+T11+T17</f>
        <v>18242591.06</v>
      </c>
      <c r="U10" s="15"/>
      <c r="V10" s="15"/>
      <c r="Y10" s="10">
        <v>-230830.58000000002</v>
      </c>
      <c r="Z10" s="10"/>
    </row>
    <row r="11" spans="2:26" s="5" customFormat="1" ht="13.5" customHeight="1">
      <c r="B11" s="16" t="s">
        <v>5</v>
      </c>
      <c r="C11" s="16"/>
      <c r="D11" s="16"/>
      <c r="E11" s="16"/>
      <c r="M11" s="17">
        <f>SUM(M12:O16)</f>
        <v>6941623.3</v>
      </c>
      <c r="N11" s="17"/>
      <c r="O11" s="17"/>
      <c r="T11" s="17">
        <f>SUM(T12:V16)</f>
        <v>7089392.23</v>
      </c>
      <c r="U11" s="17"/>
      <c r="V11" s="17"/>
      <c r="Y11" s="18">
        <v>4360.95</v>
      </c>
      <c r="Z11" s="18"/>
    </row>
    <row r="12" spans="3:26" ht="12.75">
      <c r="C12" s="1" t="s">
        <v>6</v>
      </c>
      <c r="D12" s="30" t="s">
        <v>33</v>
      </c>
      <c r="E12" s="30"/>
      <c r="F12" s="30"/>
      <c r="G12" s="30"/>
      <c r="H12" s="30"/>
      <c r="I12" s="30"/>
      <c r="J12" s="30"/>
      <c r="K12" s="30"/>
      <c r="M12" s="19">
        <v>654516.2000000001</v>
      </c>
      <c r="N12" s="19"/>
      <c r="O12" s="19"/>
      <c r="P12" s="4"/>
      <c r="Q12" s="4"/>
      <c r="R12" s="4"/>
      <c r="S12" s="4"/>
      <c r="T12" s="19">
        <v>938004.92</v>
      </c>
      <c r="U12" s="19"/>
      <c r="V12" s="19"/>
      <c r="W12" s="4"/>
      <c r="X12" s="4"/>
      <c r="Y12" s="19">
        <f>+T12-M12</f>
        <v>283488.72</v>
      </c>
      <c r="Z12" s="19"/>
    </row>
    <row r="13" spans="3:26" ht="12.75">
      <c r="C13" s="1" t="s">
        <v>7</v>
      </c>
      <c r="D13" s="30" t="s">
        <v>34</v>
      </c>
      <c r="E13" s="30"/>
      <c r="F13" s="30"/>
      <c r="G13" s="30"/>
      <c r="H13" s="30"/>
      <c r="I13" s="30"/>
      <c r="J13" s="30"/>
      <c r="K13" s="30"/>
      <c r="M13" s="19">
        <v>396034.67</v>
      </c>
      <c r="N13" s="19"/>
      <c r="O13" s="19"/>
      <c r="P13" s="4"/>
      <c r="Q13" s="4"/>
      <c r="R13" s="4"/>
      <c r="S13" s="4"/>
      <c r="T13" s="19">
        <v>396034.67</v>
      </c>
      <c r="U13" s="19"/>
      <c r="V13" s="19"/>
      <c r="W13" s="4"/>
      <c r="X13" s="4"/>
      <c r="Y13" s="19">
        <f>+T13-M13</f>
        <v>0</v>
      </c>
      <c r="Z13" s="19"/>
    </row>
    <row r="14" spans="3:29" ht="12.75">
      <c r="C14" s="1" t="s">
        <v>8</v>
      </c>
      <c r="D14" s="30" t="s">
        <v>35</v>
      </c>
      <c r="E14" s="30"/>
      <c r="F14" s="30"/>
      <c r="G14" s="30"/>
      <c r="H14" s="30"/>
      <c r="I14" s="30"/>
      <c r="J14" s="30"/>
      <c r="K14" s="30"/>
      <c r="M14" s="19">
        <f>2061461.39-143407.98</f>
        <v>1918053.41</v>
      </c>
      <c r="N14" s="19"/>
      <c r="O14" s="19"/>
      <c r="P14" s="4"/>
      <c r="Q14" s="4"/>
      <c r="R14" s="4"/>
      <c r="S14" s="4"/>
      <c r="T14" s="19">
        <v>2244277.83</v>
      </c>
      <c r="U14" s="19"/>
      <c r="V14" s="19"/>
      <c r="W14" s="4"/>
      <c r="X14" s="4"/>
      <c r="Y14" s="19">
        <f>+T14-M14</f>
        <v>326224.42000000016</v>
      </c>
      <c r="Z14" s="19"/>
      <c r="AB14">
        <v>1918053.41</v>
      </c>
      <c r="AC14" s="9">
        <f>+AB14-M14</f>
        <v>0</v>
      </c>
    </row>
    <row r="15" spans="3:26" ht="12.75">
      <c r="C15" s="1" t="s">
        <v>9</v>
      </c>
      <c r="D15" s="30" t="s">
        <v>36</v>
      </c>
      <c r="E15" s="30"/>
      <c r="F15" s="30"/>
      <c r="G15" s="30"/>
      <c r="H15" s="30"/>
      <c r="I15" s="30"/>
      <c r="J15" s="30"/>
      <c r="K15" s="30"/>
      <c r="M15" s="19">
        <v>3485706.89</v>
      </c>
      <c r="N15" s="19"/>
      <c r="O15" s="19"/>
      <c r="P15" s="4"/>
      <c r="Q15" s="4"/>
      <c r="R15" s="4"/>
      <c r="S15" s="4"/>
      <c r="T15" s="19">
        <v>2957273.23</v>
      </c>
      <c r="U15" s="19"/>
      <c r="V15" s="19"/>
      <c r="W15" s="4"/>
      <c r="X15" s="4"/>
      <c r="Y15" s="19">
        <f>+T15-M15</f>
        <v>-528433.6600000001</v>
      </c>
      <c r="Z15" s="19"/>
    </row>
    <row r="16" spans="3:29" ht="12.75">
      <c r="C16" s="1" t="s">
        <v>10</v>
      </c>
      <c r="D16" s="30" t="s">
        <v>37</v>
      </c>
      <c r="E16" s="30"/>
      <c r="F16" s="30"/>
      <c r="G16" s="30"/>
      <c r="H16" s="30"/>
      <c r="I16" s="30"/>
      <c r="J16" s="30"/>
      <c r="K16" s="30"/>
      <c r="M16" s="19">
        <v>487312.13</v>
      </c>
      <c r="N16" s="19"/>
      <c r="O16" s="19"/>
      <c r="P16" s="4"/>
      <c r="Q16" s="4"/>
      <c r="R16" s="4"/>
      <c r="S16" s="4"/>
      <c r="T16" s="19">
        <v>553801.58</v>
      </c>
      <c r="U16" s="19"/>
      <c r="V16" s="19"/>
      <c r="W16" s="4"/>
      <c r="X16" s="4"/>
      <c r="Y16" s="19">
        <f>+T16-M16</f>
        <v>66489.44999999995</v>
      </c>
      <c r="Z16" s="19"/>
      <c r="AC16" s="9"/>
    </row>
    <row r="17" spans="2:26" s="5" customFormat="1" ht="13.5" customHeight="1">
      <c r="B17" s="16" t="s">
        <v>11</v>
      </c>
      <c r="C17" s="16"/>
      <c r="D17" s="16"/>
      <c r="E17" s="16"/>
      <c r="M17" s="17">
        <f>SUM(M18:O21)</f>
        <v>11388390.36</v>
      </c>
      <c r="N17" s="17"/>
      <c r="O17" s="17"/>
      <c r="T17" s="17">
        <f>SUM(T18:V21)</f>
        <v>11153198.829999998</v>
      </c>
      <c r="U17" s="17"/>
      <c r="V17" s="17"/>
      <c r="Y17" s="18">
        <v>-235191.53</v>
      </c>
      <c r="Z17" s="18"/>
    </row>
    <row r="18" spans="3:26" ht="12.75">
      <c r="C18" s="1" t="s">
        <v>12</v>
      </c>
      <c r="D18" s="30" t="s">
        <v>38</v>
      </c>
      <c r="E18" s="30"/>
      <c r="F18" s="30"/>
      <c r="G18" s="30"/>
      <c r="H18" s="30"/>
      <c r="I18" s="30"/>
      <c r="J18" s="30"/>
      <c r="K18" s="30"/>
      <c r="L18" s="4"/>
      <c r="M18" s="19">
        <v>15134379.24</v>
      </c>
      <c r="N18" s="19"/>
      <c r="O18" s="19"/>
      <c r="P18" s="4"/>
      <c r="Q18" s="4"/>
      <c r="R18" s="4"/>
      <c r="S18" s="4"/>
      <c r="T18" s="19">
        <v>14441078.92</v>
      </c>
      <c r="U18" s="19"/>
      <c r="V18" s="19"/>
      <c r="W18" s="4"/>
      <c r="X18" s="4"/>
      <c r="Y18" s="19">
        <f>+T18-M18</f>
        <v>-693300.3200000003</v>
      </c>
      <c r="Z18" s="19"/>
    </row>
    <row r="19" spans="3:26" ht="12.75">
      <c r="C19" s="1" t="s">
        <v>13</v>
      </c>
      <c r="D19" s="30" t="s">
        <v>39</v>
      </c>
      <c r="E19" s="30"/>
      <c r="F19" s="30"/>
      <c r="G19" s="30"/>
      <c r="H19" s="30"/>
      <c r="I19" s="30"/>
      <c r="J19" s="30"/>
      <c r="K19" s="30"/>
      <c r="L19" s="4"/>
      <c r="M19" s="19">
        <v>-5465631.8100000005</v>
      </c>
      <c r="N19" s="19"/>
      <c r="O19" s="19"/>
      <c r="P19" s="4"/>
      <c r="Q19" s="4"/>
      <c r="R19" s="4"/>
      <c r="S19" s="4"/>
      <c r="T19" s="19">
        <v>-4484926.3100000005</v>
      </c>
      <c r="U19" s="19"/>
      <c r="V19" s="19"/>
      <c r="W19" s="4"/>
      <c r="X19" s="4"/>
      <c r="Y19" s="19">
        <f>+T19-M19</f>
        <v>980705.5</v>
      </c>
      <c r="Z19" s="19"/>
    </row>
    <row r="20" spans="3:26" ht="12.75">
      <c r="C20" s="1" t="s">
        <v>14</v>
      </c>
      <c r="D20" s="30" t="s">
        <v>40</v>
      </c>
      <c r="E20" s="30"/>
      <c r="F20" s="30"/>
      <c r="G20" s="30"/>
      <c r="H20" s="30"/>
      <c r="I20" s="30"/>
      <c r="J20" s="30"/>
      <c r="K20" s="30"/>
      <c r="L20" s="4"/>
      <c r="M20" s="19">
        <v>5205.17</v>
      </c>
      <c r="N20" s="19"/>
      <c r="O20" s="19"/>
      <c r="P20" s="4"/>
      <c r="Q20" s="4"/>
      <c r="R20" s="4"/>
      <c r="S20" s="4"/>
      <c r="T20" s="19">
        <v>4307.36</v>
      </c>
      <c r="U20" s="19"/>
      <c r="V20" s="19"/>
      <c r="W20" s="4"/>
      <c r="X20" s="4"/>
      <c r="Y20" s="19">
        <f>+T20-M20</f>
        <v>-897.8100000000004</v>
      </c>
      <c r="Z20" s="19"/>
    </row>
    <row r="21" spans="3:26" ht="12.75">
      <c r="C21" s="1" t="s">
        <v>15</v>
      </c>
      <c r="D21" s="30" t="s">
        <v>41</v>
      </c>
      <c r="E21" s="30"/>
      <c r="F21" s="30"/>
      <c r="G21" s="30"/>
      <c r="H21" s="30"/>
      <c r="I21" s="30"/>
      <c r="J21" s="30"/>
      <c r="K21" s="30"/>
      <c r="L21" s="4"/>
      <c r="M21" s="19">
        <v>1714437.76</v>
      </c>
      <c r="N21" s="19"/>
      <c r="O21" s="19"/>
      <c r="P21" s="4"/>
      <c r="Q21" s="4"/>
      <c r="R21" s="4"/>
      <c r="S21" s="4"/>
      <c r="T21" s="19">
        <v>1192738.86</v>
      </c>
      <c r="U21" s="19"/>
      <c r="V21" s="19"/>
      <c r="W21" s="4"/>
      <c r="X21" s="4"/>
      <c r="Y21" s="19">
        <f>+T21-M21</f>
        <v>-521698.8999999999</v>
      </c>
      <c r="Z21" s="19"/>
    </row>
    <row r="22" ht="3.75" customHeight="1" thickBot="1"/>
    <row r="23" spans="5:26" s="5" customFormat="1" ht="15.75" customHeight="1">
      <c r="E23" s="32" t="s">
        <v>54</v>
      </c>
      <c r="F23" s="32"/>
      <c r="G23" s="32"/>
      <c r="H23" s="32"/>
      <c r="I23" s="32"/>
      <c r="K23" s="20">
        <v>18473421.64</v>
      </c>
      <c r="L23" s="20"/>
      <c r="M23" s="20"/>
      <c r="N23" s="20"/>
      <c r="O23" s="20"/>
      <c r="R23" s="21">
        <v>18242591.06</v>
      </c>
      <c r="S23" s="21"/>
      <c r="T23" s="21"/>
      <c r="U23" s="21"/>
      <c r="V23" s="21"/>
      <c r="Y23" s="22">
        <v>-230830.58000000002</v>
      </c>
      <c r="Z23" s="22"/>
    </row>
    <row r="24" s="5" customFormat="1" ht="9" customHeight="1"/>
    <row r="25" spans="1:26" s="5" customFormat="1" ht="14.25" customHeight="1">
      <c r="A25" s="13" t="s">
        <v>16</v>
      </c>
      <c r="B25" s="13"/>
      <c r="C25" s="13"/>
      <c r="D25" s="13"/>
      <c r="M25" s="14">
        <f>+M26+M32</f>
        <v>11995092.33</v>
      </c>
      <c r="N25" s="14"/>
      <c r="O25" s="14"/>
      <c r="T25" s="15">
        <f>+T26+T32</f>
        <v>11698233.55</v>
      </c>
      <c r="U25" s="15"/>
      <c r="V25" s="15"/>
      <c r="Y25" s="10">
        <v>440266.76</v>
      </c>
      <c r="Z25" s="10"/>
    </row>
    <row r="26" spans="2:26" s="5" customFormat="1" ht="13.5" customHeight="1">
      <c r="B26" s="16" t="s">
        <v>17</v>
      </c>
      <c r="C26" s="16"/>
      <c r="D26" s="16"/>
      <c r="E26" s="16"/>
      <c r="M26" s="17">
        <f>SUM(M27:O31)</f>
        <v>6764041.88</v>
      </c>
      <c r="N26" s="17"/>
      <c r="O26" s="17"/>
      <c r="T26" s="23">
        <f>SUM(T27:V31)</f>
        <v>5368212.899999999</v>
      </c>
      <c r="U26" s="23"/>
      <c r="V26" s="23"/>
      <c r="Y26" s="18">
        <v>1539236.96</v>
      </c>
      <c r="Z26" s="18"/>
    </row>
    <row r="27" spans="3:26" ht="12.75">
      <c r="C27" s="1" t="s">
        <v>18</v>
      </c>
      <c r="D27" s="30" t="s">
        <v>42</v>
      </c>
      <c r="E27" s="30"/>
      <c r="F27" s="30"/>
      <c r="G27" s="30"/>
      <c r="H27" s="30"/>
      <c r="I27" s="30"/>
      <c r="J27" s="30"/>
      <c r="K27" s="30"/>
      <c r="M27" s="24">
        <v>4828787.78</v>
      </c>
      <c r="N27" s="24"/>
      <c r="O27" s="24"/>
      <c r="T27" s="24">
        <v>1316600.28</v>
      </c>
      <c r="U27" s="24"/>
      <c r="V27" s="24"/>
      <c r="Y27" s="25">
        <f>+M27-T27</f>
        <v>3512187.5</v>
      </c>
      <c r="Z27" s="25"/>
    </row>
    <row r="28" spans="3:26" ht="12.75">
      <c r="C28" s="1" t="s">
        <v>19</v>
      </c>
      <c r="D28" s="30" t="s">
        <v>43</v>
      </c>
      <c r="E28" s="30"/>
      <c r="F28" s="30"/>
      <c r="G28" s="30"/>
      <c r="H28" s="30"/>
      <c r="I28" s="30"/>
      <c r="J28" s="30"/>
      <c r="K28" s="30"/>
      <c r="M28" s="24">
        <v>1527667.06</v>
      </c>
      <c r="N28" s="24"/>
      <c r="O28" s="24"/>
      <c r="T28" s="24">
        <v>3132524.39</v>
      </c>
      <c r="U28" s="24"/>
      <c r="V28" s="24"/>
      <c r="Y28" s="25">
        <f>+M28-T28</f>
        <v>-1604857.33</v>
      </c>
      <c r="Z28" s="25"/>
    </row>
    <row r="29" spans="3:26" ht="12.75">
      <c r="C29" s="1" t="s">
        <v>20</v>
      </c>
      <c r="D29" s="30" t="s">
        <v>44</v>
      </c>
      <c r="E29" s="30"/>
      <c r="F29" s="30"/>
      <c r="G29" s="30"/>
      <c r="H29" s="30"/>
      <c r="I29" s="30"/>
      <c r="J29" s="30"/>
      <c r="K29" s="30"/>
      <c r="M29" s="24">
        <v>89583.6</v>
      </c>
      <c r="N29" s="24"/>
      <c r="O29" s="24"/>
      <c r="T29" s="24">
        <v>67703.01</v>
      </c>
      <c r="U29" s="24"/>
      <c r="V29" s="24"/>
      <c r="Y29" s="25">
        <f>+M29-T29</f>
        <v>21880.59000000001</v>
      </c>
      <c r="Z29" s="25"/>
    </row>
    <row r="30" spans="3:29" ht="12.75">
      <c r="C30" s="1" t="s">
        <v>21</v>
      </c>
      <c r="D30" s="30" t="s">
        <v>45</v>
      </c>
      <c r="E30" s="30"/>
      <c r="F30" s="30"/>
      <c r="G30" s="30"/>
      <c r="H30" s="30"/>
      <c r="I30" s="30"/>
      <c r="J30" s="30"/>
      <c r="K30" s="30"/>
      <c r="M30" s="24">
        <f>185768.43-143407.98</f>
        <v>42360.44999999998</v>
      </c>
      <c r="N30" s="24"/>
      <c r="O30" s="24"/>
      <c r="T30" s="24">
        <v>548488.21</v>
      </c>
      <c r="U30" s="24"/>
      <c r="V30" s="24"/>
      <c r="Y30" s="25">
        <f>+M30-T30</f>
        <v>-506127.76</v>
      </c>
      <c r="Z30" s="25"/>
      <c r="AB30">
        <v>42360.45</v>
      </c>
      <c r="AC30" s="9">
        <f>+AB30-M30</f>
        <v>0</v>
      </c>
    </row>
    <row r="31" spans="3:26" ht="12.75">
      <c r="C31" s="1" t="s">
        <v>22</v>
      </c>
      <c r="D31" s="30" t="s">
        <v>46</v>
      </c>
      <c r="E31" s="30"/>
      <c r="F31" s="30"/>
      <c r="G31" s="30"/>
      <c r="H31" s="30"/>
      <c r="I31" s="30"/>
      <c r="J31" s="30"/>
      <c r="K31" s="30"/>
      <c r="M31" s="24">
        <v>275642.99</v>
      </c>
      <c r="N31" s="24"/>
      <c r="O31" s="24"/>
      <c r="T31" s="24">
        <v>302897.01</v>
      </c>
      <c r="U31" s="24"/>
      <c r="V31" s="24"/>
      <c r="Y31" s="25">
        <f>+M31-T31</f>
        <v>-27254.02000000002</v>
      </c>
      <c r="Z31" s="25"/>
    </row>
    <row r="32" spans="2:26" ht="13.5" customHeight="1">
      <c r="B32" s="33" t="s">
        <v>23</v>
      </c>
      <c r="C32" s="33"/>
      <c r="D32" s="33"/>
      <c r="E32" s="33"/>
      <c r="M32" s="26">
        <f>SUM(M33:O34)</f>
        <v>5231050.45</v>
      </c>
      <c r="N32" s="26"/>
      <c r="O32" s="26"/>
      <c r="T32" s="27">
        <f>SUM(T33:V34)</f>
        <v>6330020.65</v>
      </c>
      <c r="U32" s="27"/>
      <c r="V32" s="27"/>
      <c r="Y32" s="28">
        <v>-1098970.2</v>
      </c>
      <c r="Z32" s="28"/>
    </row>
    <row r="33" spans="3:26" ht="12.75">
      <c r="C33" s="1" t="s">
        <v>24</v>
      </c>
      <c r="D33" s="30" t="s">
        <v>47</v>
      </c>
      <c r="E33" s="30"/>
      <c r="F33" s="30"/>
      <c r="G33" s="30"/>
      <c r="H33" s="30"/>
      <c r="I33" s="30"/>
      <c r="J33" s="30"/>
      <c r="K33" s="30"/>
      <c r="M33" s="24">
        <v>5056335.04</v>
      </c>
      <c r="N33" s="24"/>
      <c r="O33" s="24"/>
      <c r="T33" s="24">
        <v>6155305.24</v>
      </c>
      <c r="U33" s="24"/>
      <c r="V33" s="24"/>
      <c r="Y33" s="25">
        <f>+M33-T33</f>
        <v>-1098970.2000000002</v>
      </c>
      <c r="Z33" s="25"/>
    </row>
    <row r="34" spans="3:26" ht="12.75">
      <c r="C34" s="1" t="s">
        <v>25</v>
      </c>
      <c r="D34" s="30" t="s">
        <v>48</v>
      </c>
      <c r="E34" s="30"/>
      <c r="F34" s="30"/>
      <c r="G34" s="30"/>
      <c r="H34" s="30"/>
      <c r="I34" s="30"/>
      <c r="J34" s="30"/>
      <c r="K34" s="30"/>
      <c r="M34" s="24">
        <v>174715.41</v>
      </c>
      <c r="N34" s="24"/>
      <c r="O34" s="24"/>
      <c r="T34" s="24">
        <v>174715.41</v>
      </c>
      <c r="U34" s="24"/>
      <c r="V34" s="24"/>
      <c r="Y34" s="25">
        <f>+M34-T34</f>
        <v>0</v>
      </c>
      <c r="Z34" s="25"/>
    </row>
    <row r="35" ht="3.75" customHeight="1"/>
    <row r="36" spans="1:26" s="5" customFormat="1" ht="14.25" customHeight="1">
      <c r="A36" s="13" t="s">
        <v>26</v>
      </c>
      <c r="B36" s="13"/>
      <c r="C36" s="13"/>
      <c r="D36" s="13"/>
      <c r="M36" s="14">
        <f>+N37</f>
        <v>6334921.33</v>
      </c>
      <c r="N36" s="14"/>
      <c r="O36" s="14"/>
      <c r="T36" s="15">
        <f>+U37</f>
        <v>6544357.51</v>
      </c>
      <c r="U36" s="15"/>
      <c r="V36" s="15"/>
      <c r="Y36" s="10">
        <v>-215559.67</v>
      </c>
      <c r="Z36" s="10"/>
    </row>
    <row r="37" spans="2:26" s="5" customFormat="1" ht="13.5" customHeight="1">
      <c r="B37" s="16" t="s">
        <v>26</v>
      </c>
      <c r="C37" s="16"/>
      <c r="D37" s="16"/>
      <c r="E37" s="16"/>
      <c r="N37" s="29">
        <f>SUM(L38:O42)</f>
        <v>6334921.33</v>
      </c>
      <c r="O37" s="29"/>
      <c r="U37" s="29">
        <f>SUM(R38:V42)</f>
        <v>6544357.51</v>
      </c>
      <c r="V37" s="29"/>
      <c r="Y37" s="18">
        <v>-215559.67</v>
      </c>
      <c r="Z37" s="18"/>
    </row>
    <row r="38" spans="3:26" s="4" customFormat="1" ht="11.25">
      <c r="C38" s="6" t="s">
        <v>27</v>
      </c>
      <c r="D38" s="30" t="s">
        <v>49</v>
      </c>
      <c r="E38" s="30"/>
      <c r="F38" s="30"/>
      <c r="G38" s="30"/>
      <c r="H38" s="30"/>
      <c r="I38" s="30"/>
      <c r="J38" s="30"/>
      <c r="K38" s="30"/>
      <c r="M38" s="19">
        <v>3150000</v>
      </c>
      <c r="N38" s="19"/>
      <c r="O38" s="19"/>
      <c r="T38" s="19">
        <v>3150000</v>
      </c>
      <c r="U38" s="19"/>
      <c r="V38" s="19"/>
      <c r="Y38" s="25">
        <f>+M38-T38</f>
        <v>0</v>
      </c>
      <c r="Z38" s="25"/>
    </row>
    <row r="39" spans="3:26" s="4" customFormat="1" ht="11.25">
      <c r="C39" s="6" t="s">
        <v>28</v>
      </c>
      <c r="D39" s="30" t="s">
        <v>50</v>
      </c>
      <c r="E39" s="30"/>
      <c r="F39" s="30"/>
      <c r="G39" s="30"/>
      <c r="H39" s="30"/>
      <c r="I39" s="30"/>
      <c r="J39" s="30"/>
      <c r="K39" s="30"/>
      <c r="M39" s="19">
        <v>630000</v>
      </c>
      <c r="N39" s="19"/>
      <c r="O39" s="19"/>
      <c r="T39" s="19">
        <v>707323.9</v>
      </c>
      <c r="U39" s="19"/>
      <c r="V39" s="19"/>
      <c r="Y39" s="25">
        <f>+M39-T39</f>
        <v>-77323.90000000002</v>
      </c>
      <c r="Z39" s="25"/>
    </row>
    <row r="40" spans="3:26" s="4" customFormat="1" ht="11.25">
      <c r="C40" s="6" t="s">
        <v>29</v>
      </c>
      <c r="D40" s="30" t="s">
        <v>51</v>
      </c>
      <c r="E40" s="30"/>
      <c r="F40" s="30"/>
      <c r="G40" s="30"/>
      <c r="H40" s="30"/>
      <c r="I40" s="30"/>
      <c r="J40" s="30"/>
      <c r="K40" s="30"/>
      <c r="M40" s="19">
        <v>1839214.38</v>
      </c>
      <c r="N40" s="19"/>
      <c r="O40" s="19"/>
      <c r="T40" s="19">
        <v>1977450.15</v>
      </c>
      <c r="U40" s="19"/>
      <c r="V40" s="19"/>
      <c r="Y40" s="25">
        <f>+M40-T40</f>
        <v>-138235.77000000002</v>
      </c>
      <c r="Z40" s="25"/>
    </row>
    <row r="41" spans="3:26" s="4" customFormat="1" ht="11.25">
      <c r="C41" s="6" t="s">
        <v>30</v>
      </c>
      <c r="D41" s="30" t="s">
        <v>52</v>
      </c>
      <c r="E41" s="30"/>
      <c r="F41" s="30"/>
      <c r="G41" s="30"/>
      <c r="H41" s="30"/>
      <c r="I41" s="30"/>
      <c r="J41" s="30"/>
      <c r="K41" s="30"/>
      <c r="L41" s="31">
        <v>399699.03</v>
      </c>
      <c r="M41" s="31"/>
      <c r="N41" s="31"/>
      <c r="O41" s="31"/>
      <c r="R41" s="31">
        <v>393575.54</v>
      </c>
      <c r="S41" s="31"/>
      <c r="T41" s="31"/>
      <c r="U41" s="31"/>
      <c r="V41" s="31"/>
      <c r="Y41" s="25">
        <f>+M41-T41</f>
        <v>0</v>
      </c>
      <c r="Z41" s="25"/>
    </row>
    <row r="42" spans="3:26" s="4" customFormat="1" ht="11.25">
      <c r="C42" s="6" t="s">
        <v>31</v>
      </c>
      <c r="D42" s="30" t="s">
        <v>53</v>
      </c>
      <c r="E42" s="30"/>
      <c r="F42" s="30"/>
      <c r="G42" s="30"/>
      <c r="H42" s="30"/>
      <c r="I42" s="30"/>
      <c r="J42" s="30"/>
      <c r="K42" s="30"/>
      <c r="M42" s="19">
        <v>316007.92</v>
      </c>
      <c r="N42" s="19"/>
      <c r="O42" s="19"/>
      <c r="T42" s="19">
        <v>316007.92</v>
      </c>
      <c r="U42" s="19"/>
      <c r="V42" s="19"/>
      <c r="Y42" s="25">
        <f>+M42-T42</f>
        <v>0</v>
      </c>
      <c r="Z42" s="25"/>
    </row>
    <row r="43" ht="3.75" customHeight="1" thickBot="1"/>
    <row r="44" spans="5:22" s="8" customFormat="1" ht="13.5" thickBot="1" thickTop="1">
      <c r="E44" s="7" t="s">
        <v>32</v>
      </c>
      <c r="K44" s="20">
        <f>+M25+M36</f>
        <v>18330013.66</v>
      </c>
      <c r="L44" s="20"/>
      <c r="M44" s="20"/>
      <c r="N44" s="20"/>
      <c r="O44" s="20"/>
      <c r="R44" s="20">
        <f>+T25+T36</f>
        <v>18242591.060000002</v>
      </c>
      <c r="S44" s="20"/>
      <c r="T44" s="20"/>
      <c r="U44" s="20"/>
      <c r="V44" s="20"/>
    </row>
    <row r="45" ht="6.75" customHeight="1" thickTop="1"/>
    <row r="46" ht="14.25" customHeight="1"/>
    <row r="48" spans="1:256" ht="26.25" customHeight="1">
      <c r="A48" s="34"/>
      <c r="B48" s="35"/>
      <c r="C48" s="35"/>
      <c r="D48" s="36" t="s">
        <v>55</v>
      </c>
      <c r="E48" s="36"/>
      <c r="F48" s="36"/>
      <c r="G48" s="36"/>
      <c r="H48" s="36"/>
      <c r="I48" s="36"/>
      <c r="J48" s="36"/>
      <c r="K48" s="36"/>
      <c r="L48" s="35"/>
      <c r="M48" s="35"/>
      <c r="N48" s="35"/>
      <c r="O48" s="35"/>
      <c r="P48" s="37" t="s">
        <v>56</v>
      </c>
      <c r="Q48" s="37"/>
      <c r="R48" s="37"/>
      <c r="S48" s="37"/>
      <c r="T48" s="37"/>
      <c r="U48" s="37"/>
      <c r="V48" s="37"/>
      <c r="W48" s="37"/>
      <c r="X48" s="37"/>
      <c r="Y48" s="37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52" spans="14:21" ht="12.75" customHeight="1">
      <c r="N52" s="9"/>
      <c r="U52" s="9"/>
    </row>
  </sheetData>
  <sheetProtection/>
  <mergeCells count="127">
    <mergeCell ref="D39:K39"/>
    <mergeCell ref="D40:K40"/>
    <mergeCell ref="D41:K41"/>
    <mergeCell ref="D42:K42"/>
    <mergeCell ref="D48:K48"/>
    <mergeCell ref="P48:Y48"/>
    <mergeCell ref="D29:K29"/>
    <mergeCell ref="D30:K30"/>
    <mergeCell ref="D31:K31"/>
    <mergeCell ref="D33:K33"/>
    <mergeCell ref="B32:E32"/>
    <mergeCell ref="D34:K34"/>
    <mergeCell ref="K44:O44"/>
    <mergeCell ref="R44:V44"/>
    <mergeCell ref="D12:K12"/>
    <mergeCell ref="D13:K13"/>
    <mergeCell ref="D14:K14"/>
    <mergeCell ref="D15:K15"/>
    <mergeCell ref="D16:K16"/>
    <mergeCell ref="D18:K18"/>
    <mergeCell ref="D27:K27"/>
    <mergeCell ref="D28:K28"/>
    <mergeCell ref="D19:K19"/>
    <mergeCell ref="D20:K20"/>
    <mergeCell ref="M42:O42"/>
    <mergeCell ref="T42:V42"/>
    <mergeCell ref="Y42:Z42"/>
    <mergeCell ref="L41:O41"/>
    <mergeCell ref="R41:V41"/>
    <mergeCell ref="Y41:Z41"/>
    <mergeCell ref="M39:O39"/>
    <mergeCell ref="T39:V39"/>
    <mergeCell ref="Y39:Z39"/>
    <mergeCell ref="M40:O40"/>
    <mergeCell ref="T40:V40"/>
    <mergeCell ref="Y40:Z40"/>
    <mergeCell ref="B37:E37"/>
    <mergeCell ref="N37:O37"/>
    <mergeCell ref="U37:V37"/>
    <mergeCell ref="Y37:Z37"/>
    <mergeCell ref="M38:O38"/>
    <mergeCell ref="T38:V38"/>
    <mergeCell ref="Y38:Z38"/>
    <mergeCell ref="A36:D36"/>
    <mergeCell ref="M36:O36"/>
    <mergeCell ref="T36:V36"/>
    <mergeCell ref="Y36:Z36"/>
    <mergeCell ref="M34:O34"/>
    <mergeCell ref="T34:V34"/>
    <mergeCell ref="Y34:Z34"/>
    <mergeCell ref="D38:K38"/>
    <mergeCell ref="M32:O32"/>
    <mergeCell ref="T32:V32"/>
    <mergeCell ref="Y32:Z32"/>
    <mergeCell ref="M33:O33"/>
    <mergeCell ref="T33:V33"/>
    <mergeCell ref="Y33:Z33"/>
    <mergeCell ref="M30:O30"/>
    <mergeCell ref="T30:V30"/>
    <mergeCell ref="Y30:Z30"/>
    <mergeCell ref="M31:O31"/>
    <mergeCell ref="T31:V31"/>
    <mergeCell ref="Y31:Z31"/>
    <mergeCell ref="M29:O29"/>
    <mergeCell ref="T29:V29"/>
    <mergeCell ref="Y29:Z29"/>
    <mergeCell ref="M27:O27"/>
    <mergeCell ref="T27:V27"/>
    <mergeCell ref="Y27:Z27"/>
    <mergeCell ref="M28:O28"/>
    <mergeCell ref="T28:V28"/>
    <mergeCell ref="Y28:Z28"/>
    <mergeCell ref="A25:D25"/>
    <mergeCell ref="M25:O25"/>
    <mergeCell ref="T25:V25"/>
    <mergeCell ref="Y25:Z25"/>
    <mergeCell ref="B26:E26"/>
    <mergeCell ref="M26:O26"/>
    <mergeCell ref="T26:V26"/>
    <mergeCell ref="Y26:Z26"/>
    <mergeCell ref="M21:O21"/>
    <mergeCell ref="T21:V21"/>
    <mergeCell ref="Y21:Z21"/>
    <mergeCell ref="K23:O23"/>
    <mergeCell ref="R23:V23"/>
    <mergeCell ref="Y23:Z23"/>
    <mergeCell ref="D21:K21"/>
    <mergeCell ref="E23:I23"/>
    <mergeCell ref="M19:O19"/>
    <mergeCell ref="T19:V19"/>
    <mergeCell ref="Y19:Z19"/>
    <mergeCell ref="M20:O20"/>
    <mergeCell ref="T20:V20"/>
    <mergeCell ref="Y20:Z20"/>
    <mergeCell ref="B17:E17"/>
    <mergeCell ref="M17:O17"/>
    <mergeCell ref="T17:V17"/>
    <mergeCell ref="Y17:Z17"/>
    <mergeCell ref="M18:O18"/>
    <mergeCell ref="T18:V18"/>
    <mergeCell ref="Y18:Z18"/>
    <mergeCell ref="M15:O15"/>
    <mergeCell ref="T15:V15"/>
    <mergeCell ref="Y15:Z15"/>
    <mergeCell ref="M16:O16"/>
    <mergeCell ref="T16:V16"/>
    <mergeCell ref="Y16:Z16"/>
    <mergeCell ref="M13:O13"/>
    <mergeCell ref="T13:V13"/>
    <mergeCell ref="Y13:Z13"/>
    <mergeCell ref="M14:O14"/>
    <mergeCell ref="T14:V14"/>
    <mergeCell ref="Y14:Z14"/>
    <mergeCell ref="B11:E11"/>
    <mergeCell ref="M11:O11"/>
    <mergeCell ref="T11:V11"/>
    <mergeCell ref="Y11:Z11"/>
    <mergeCell ref="M12:O12"/>
    <mergeCell ref="T12:V12"/>
    <mergeCell ref="Y12:Z12"/>
    <mergeCell ref="Y10:Z10"/>
    <mergeCell ref="G2:X5"/>
    <mergeCell ref="L8:P8"/>
    <mergeCell ref="T8:W8"/>
    <mergeCell ref="A10:D10"/>
    <mergeCell ref="M10:O10"/>
    <mergeCell ref="T10:V10"/>
  </mergeCells>
  <printOptions horizontalCentered="1" verticalCentered="1"/>
  <pageMargins left="0.15748031496062992" right="0.15748031496062992" top="0.5511811023622047" bottom="0.35433070866141736" header="0" footer="0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34">
      <selection activeCell="D47" sqref="A1:F47"/>
    </sheetView>
  </sheetViews>
  <sheetFormatPr defaultColWidth="11.421875" defaultRowHeight="12.75"/>
  <cols>
    <col min="1" max="1" width="6.421875" style="43" customWidth="1"/>
    <col min="2" max="2" width="41.00390625" style="43" bestFit="1" customWidth="1"/>
    <col min="3" max="3" width="8.7109375" style="44" bestFit="1" customWidth="1"/>
    <col min="4" max="4" width="17.8515625" style="45" customWidth="1"/>
    <col min="5" max="5" width="4.00390625" style="44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7" customWidth="1"/>
  </cols>
  <sheetData>
    <row r="1" ht="12.75"/>
    <row r="2" ht="12.75"/>
    <row r="3" spans="1:256" ht="69.75" customHeight="1">
      <c r="A3" s="39" t="s">
        <v>82</v>
      </c>
      <c r="B3" s="39"/>
      <c r="C3" s="39"/>
      <c r="D3" s="39"/>
      <c r="E3" s="39"/>
      <c r="F3" s="39"/>
      <c r="G3" s="40"/>
      <c r="H3" s="40" t="s">
        <v>3</v>
      </c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5" spans="1:6" ht="12.75">
      <c r="A5" s="48"/>
      <c r="B5" s="48"/>
      <c r="C5" s="49"/>
      <c r="D5" s="50">
        <v>2019</v>
      </c>
      <c r="E5" s="51"/>
      <c r="F5" s="50">
        <v>2018</v>
      </c>
    </row>
    <row r="6" spans="1:8" ht="12.75">
      <c r="A6" s="52" t="s">
        <v>57</v>
      </c>
      <c r="G6" s="53"/>
      <c r="H6" s="53">
        <f>+D8-F8</f>
        <v>-25849328.65</v>
      </c>
    </row>
    <row r="7" ht="12.75">
      <c r="A7" s="52"/>
    </row>
    <row r="8" spans="2:256" ht="12.75">
      <c r="B8" s="52" t="s">
        <v>58</v>
      </c>
      <c r="C8" s="54"/>
      <c r="D8" s="53">
        <v>8067143.24</v>
      </c>
      <c r="E8" s="54"/>
      <c r="F8" s="53">
        <v>33916471.89</v>
      </c>
      <c r="G8" s="55"/>
      <c r="H8" s="55">
        <f>+D10-F10</f>
        <v>-21772072.92</v>
      </c>
      <c r="I8" s="56"/>
      <c r="J8" s="57"/>
      <c r="K8" s="57"/>
      <c r="L8" s="57"/>
      <c r="M8" s="5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ht="12.75">
      <c r="A9" s="52"/>
      <c r="G9" s="59"/>
      <c r="H9" s="59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8" ht="13.5" thickBot="1">
      <c r="A10" s="62" t="s">
        <v>59</v>
      </c>
      <c r="B10" s="62" t="s">
        <v>60</v>
      </c>
      <c r="C10" s="63"/>
      <c r="D10" s="55">
        <v>6451778.27</v>
      </c>
      <c r="E10" s="63"/>
      <c r="F10" s="55">
        <v>28223851.19</v>
      </c>
      <c r="G10" s="64"/>
      <c r="H10" s="64">
        <f>+D12-F12</f>
        <v>-4077255.7299999986</v>
      </c>
    </row>
    <row r="11" spans="1:6" ht="12.75">
      <c r="A11" s="65" t="s">
        <v>59</v>
      </c>
      <c r="B11" s="65"/>
      <c r="C11" s="66"/>
      <c r="D11" s="59"/>
      <c r="E11" s="66"/>
      <c r="F11" s="59"/>
    </row>
    <row r="12" spans="1:256" ht="13.5" thickBot="1">
      <c r="A12" s="67" t="s">
        <v>59</v>
      </c>
      <c r="B12" s="68" t="s">
        <v>61</v>
      </c>
      <c r="D12" s="69">
        <f>+D8-D10</f>
        <v>1615364.9700000007</v>
      </c>
      <c r="F12" s="69">
        <f>+F8-F10</f>
        <v>5692620.699999999</v>
      </c>
      <c r="G12" s="70"/>
      <c r="H12" s="70"/>
      <c r="I12" s="7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ht="12.75">
      <c r="A13" s="52"/>
      <c r="G13" s="70"/>
      <c r="H13" s="70"/>
      <c r="I13" s="7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ht="12.75">
      <c r="A14" s="73" t="s">
        <v>62</v>
      </c>
      <c r="B14" s="73"/>
      <c r="C14" s="74"/>
      <c r="D14" s="70"/>
      <c r="E14" s="74"/>
      <c r="F14" s="70"/>
      <c r="G14" s="75"/>
      <c r="H14" s="75">
        <f aca="true" t="shared" si="0" ref="H14:H22">+D16-F16</f>
        <v>-163375.27</v>
      </c>
      <c r="I14" s="71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ht="12.75">
      <c r="A15" s="73"/>
      <c r="B15" s="73"/>
      <c r="C15" s="74"/>
      <c r="D15" s="70"/>
      <c r="E15" s="74"/>
      <c r="F15" s="70"/>
      <c r="G15" s="70"/>
      <c r="H15" s="70">
        <f t="shared" si="0"/>
        <v>-195010.34999999998</v>
      </c>
      <c r="I15" s="71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ht="12.75">
      <c r="A16" s="73"/>
      <c r="B16" s="76" t="s">
        <v>63</v>
      </c>
      <c r="C16" s="77"/>
      <c r="D16" s="75">
        <v>61913.6</v>
      </c>
      <c r="E16" s="77"/>
      <c r="F16" s="75">
        <v>225288.87</v>
      </c>
      <c r="G16" s="70"/>
      <c r="H16" s="70"/>
      <c r="I16" s="7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ht="12.75">
      <c r="A17" s="73" t="s">
        <v>59</v>
      </c>
      <c r="B17" s="73" t="s">
        <v>64</v>
      </c>
      <c r="C17" s="74"/>
      <c r="D17" s="70">
        <v>62948.36</v>
      </c>
      <c r="E17" s="74"/>
      <c r="F17" s="70">
        <v>257958.71</v>
      </c>
      <c r="G17" s="70"/>
      <c r="H17" s="70">
        <f t="shared" si="0"/>
        <v>-1215341.63</v>
      </c>
      <c r="I17" s="71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ht="12.75">
      <c r="A18" s="73"/>
      <c r="B18" s="73" t="s">
        <v>65</v>
      </c>
      <c r="C18" s="74"/>
      <c r="D18" s="70">
        <v>21820.62</v>
      </c>
      <c r="E18" s="74"/>
      <c r="F18" s="70">
        <v>84478.68</v>
      </c>
      <c r="G18" s="70"/>
      <c r="H18" s="70">
        <f t="shared" si="0"/>
        <v>-369127.19</v>
      </c>
      <c r="I18" s="71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12.75">
      <c r="A19" s="73"/>
      <c r="B19" s="73" t="s">
        <v>66</v>
      </c>
      <c r="C19" s="74"/>
      <c r="D19" s="70">
        <v>382302.01</v>
      </c>
      <c r="E19" s="74"/>
      <c r="F19" s="70">
        <v>1597643.64</v>
      </c>
      <c r="G19" s="70"/>
      <c r="H19" s="70">
        <f t="shared" si="0"/>
        <v>-713422.66</v>
      </c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ht="12.75">
      <c r="A20" s="73" t="s">
        <v>59</v>
      </c>
      <c r="B20" s="73" t="s">
        <v>67</v>
      </c>
      <c r="C20" s="74"/>
      <c r="D20" s="80">
        <v>106612.48</v>
      </c>
      <c r="E20" s="74"/>
      <c r="F20" s="70">
        <v>475739.67</v>
      </c>
      <c r="G20" s="70"/>
      <c r="H20" s="70">
        <f t="shared" si="0"/>
        <v>-621969.0700000001</v>
      </c>
      <c r="I20" s="71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256" ht="12.75">
      <c r="A21" s="81" t="s">
        <v>59</v>
      </c>
      <c r="B21" s="73" t="s">
        <v>68</v>
      </c>
      <c r="C21" s="74"/>
      <c r="D21" s="70">
        <v>222005.33</v>
      </c>
      <c r="E21" s="74"/>
      <c r="F21" s="70">
        <v>935427.99</v>
      </c>
      <c r="G21" s="55"/>
      <c r="H21" s="55">
        <f t="shared" si="0"/>
        <v>0</v>
      </c>
      <c r="I21" s="56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8" ht="13.5" thickBot="1">
      <c r="A22" s="73"/>
      <c r="B22" s="73" t="s">
        <v>69</v>
      </c>
      <c r="C22" s="74"/>
      <c r="D22" s="80">
        <v>187862.09</v>
      </c>
      <c r="E22" s="74"/>
      <c r="F22" s="70">
        <v>809831.16</v>
      </c>
      <c r="G22" s="64"/>
      <c r="H22" s="64">
        <f t="shared" si="0"/>
        <v>-3340904.23</v>
      </c>
    </row>
    <row r="23" spans="1:256" ht="12.75">
      <c r="A23" s="62"/>
      <c r="B23" s="62"/>
      <c r="C23" s="63"/>
      <c r="D23" s="55"/>
      <c r="E23" s="63"/>
      <c r="F23" s="55"/>
      <c r="G23" s="59"/>
      <c r="H23" s="59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6" ht="13.5" thickBot="1">
      <c r="A24" s="52" t="s">
        <v>59</v>
      </c>
      <c r="B24" s="68"/>
      <c r="D24" s="69">
        <f>SUM(D16:D23)</f>
        <v>1045464.4899999999</v>
      </c>
      <c r="F24" s="69">
        <f>SUM(F16:F23)</f>
        <v>4386368.72</v>
      </c>
    </row>
    <row r="25" spans="1:8" ht="12.75">
      <c r="A25" s="65"/>
      <c r="B25" s="65"/>
      <c r="C25" s="66"/>
      <c r="D25" s="59"/>
      <c r="E25" s="66"/>
      <c r="F25" s="59"/>
      <c r="G25" s="82"/>
      <c r="H25" s="82">
        <f aca="true" t="shared" si="1" ref="H25:H41">+D27-F27</f>
        <v>-736351.4999999987</v>
      </c>
    </row>
    <row r="26" spans="7:8" ht="12.75">
      <c r="G26" s="82"/>
      <c r="H26" s="82">
        <f t="shared" si="1"/>
        <v>0</v>
      </c>
    </row>
    <row r="27" spans="2:8" ht="12.75">
      <c r="B27" s="83" t="s">
        <v>70</v>
      </c>
      <c r="C27" s="77"/>
      <c r="D27" s="75">
        <f>+D12-D24</f>
        <v>569900.4800000008</v>
      </c>
      <c r="E27" s="77"/>
      <c r="F27" s="75">
        <f>+F12-F24</f>
        <v>1306251.9799999995</v>
      </c>
      <c r="G27" s="82"/>
      <c r="H27" s="82">
        <f t="shared" si="1"/>
        <v>0</v>
      </c>
    </row>
    <row r="28" spans="2:8" ht="12.75">
      <c r="B28" s="84"/>
      <c r="C28" s="77"/>
      <c r="D28" s="75"/>
      <c r="E28" s="77"/>
      <c r="F28" s="75"/>
      <c r="G28" s="82"/>
      <c r="H28" s="82">
        <f t="shared" si="1"/>
        <v>0</v>
      </c>
    </row>
    <row r="29" spans="1:8" ht="12.75">
      <c r="A29" s="43" t="s">
        <v>71</v>
      </c>
      <c r="B29" s="84"/>
      <c r="C29" s="77"/>
      <c r="D29" s="75"/>
      <c r="E29" s="77"/>
      <c r="F29" s="75"/>
      <c r="G29" s="85"/>
      <c r="H29" s="85">
        <f t="shared" si="1"/>
        <v>-520612.24000000005</v>
      </c>
    </row>
    <row r="30" spans="2:8" ht="12.75">
      <c r="B30" s="84"/>
      <c r="C30" s="77"/>
      <c r="D30" s="75"/>
      <c r="E30" s="77"/>
      <c r="F30" s="75"/>
      <c r="G30" s="85"/>
      <c r="H30" s="85"/>
    </row>
    <row r="31" spans="2:8" ht="12.75">
      <c r="B31" s="84" t="s">
        <v>72</v>
      </c>
      <c r="C31" s="77"/>
      <c r="D31" s="75">
        <v>167496.32</v>
      </c>
      <c r="E31" s="77"/>
      <c r="F31" s="75">
        <v>688108.56</v>
      </c>
      <c r="G31" s="82"/>
      <c r="H31" s="82">
        <f t="shared" si="1"/>
        <v>0</v>
      </c>
    </row>
    <row r="32" spans="2:8" ht="12.75">
      <c r="B32" s="84" t="s">
        <v>73</v>
      </c>
      <c r="C32" s="77"/>
      <c r="D32" s="75">
        <v>2705.13</v>
      </c>
      <c r="E32" s="77"/>
      <c r="F32" s="75">
        <v>15640.04</v>
      </c>
      <c r="G32" s="82"/>
      <c r="H32" s="82">
        <f t="shared" si="1"/>
        <v>-202804.34999999864</v>
      </c>
    </row>
    <row r="33" spans="2:8" ht="12.75">
      <c r="B33" s="84"/>
      <c r="C33" s="77"/>
      <c r="D33" s="75"/>
      <c r="E33" s="77"/>
      <c r="F33" s="75"/>
      <c r="G33" s="82"/>
      <c r="H33" s="82">
        <f t="shared" si="1"/>
        <v>0</v>
      </c>
    </row>
    <row r="34" spans="2:8" ht="12.75">
      <c r="B34" s="86" t="s">
        <v>74</v>
      </c>
      <c r="C34" s="77"/>
      <c r="D34" s="87">
        <f>+D27-D31-D32</f>
        <v>399699.0300000008</v>
      </c>
      <c r="E34" s="77"/>
      <c r="F34" s="87">
        <f>+F27-F31-F32</f>
        <v>602503.3799999994</v>
      </c>
      <c r="G34" s="82"/>
      <c r="H34" s="82">
        <f>+D36-F36</f>
        <v>0</v>
      </c>
    </row>
    <row r="35" spans="2:8" ht="12.75">
      <c r="B35" s="84"/>
      <c r="C35" s="77"/>
      <c r="D35" s="75"/>
      <c r="E35" s="77"/>
      <c r="F35" s="75"/>
      <c r="G35" s="82"/>
      <c r="H35" s="82">
        <f t="shared" si="1"/>
        <v>0</v>
      </c>
    </row>
    <row r="36" spans="1:8" ht="12.75">
      <c r="A36" s="84" t="s">
        <v>75</v>
      </c>
      <c r="B36" s="88"/>
      <c r="C36" s="77"/>
      <c r="D36" s="89">
        <v>0</v>
      </c>
      <c r="E36" s="77"/>
      <c r="F36" s="89">
        <v>0</v>
      </c>
      <c r="G36" s="82"/>
      <c r="H36" s="82">
        <f t="shared" si="1"/>
        <v>-202804.34999999864</v>
      </c>
    </row>
    <row r="37" spans="2:8" ht="12.75">
      <c r="B37" s="84"/>
      <c r="C37" s="77"/>
      <c r="D37" s="75"/>
      <c r="E37" s="77"/>
      <c r="F37" s="75"/>
      <c r="G37" s="82"/>
      <c r="H37" s="82">
        <f t="shared" si="1"/>
        <v>0</v>
      </c>
    </row>
    <row r="38" spans="1:8" ht="12.75">
      <c r="A38" s="88"/>
      <c r="B38" s="68" t="s">
        <v>76</v>
      </c>
      <c r="C38" s="77"/>
      <c r="D38" s="87">
        <f>+D34-D40</f>
        <v>399699.0300000008</v>
      </c>
      <c r="E38" s="77"/>
      <c r="F38" s="87">
        <f>+F34-F36</f>
        <v>602503.3799999994</v>
      </c>
      <c r="G38" s="82"/>
      <c r="H38" s="82">
        <f>+D40-F40</f>
        <v>-143407.974</v>
      </c>
    </row>
    <row r="39" spans="2:8" ht="12.75">
      <c r="B39" s="84"/>
      <c r="C39" s="77"/>
      <c r="D39" s="75"/>
      <c r="E39" s="77"/>
      <c r="F39" s="75"/>
      <c r="G39" s="82"/>
      <c r="H39" s="82"/>
    </row>
    <row r="40" spans="1:8" ht="12.75">
      <c r="A40" s="84" t="s">
        <v>77</v>
      </c>
      <c r="B40" s="88"/>
      <c r="C40" s="77"/>
      <c r="D40" s="89">
        <v>0</v>
      </c>
      <c r="E40" s="77"/>
      <c r="F40" s="75">
        <v>143407.974</v>
      </c>
      <c r="H40" s="45">
        <f t="shared" si="1"/>
        <v>0</v>
      </c>
    </row>
    <row r="41" spans="1:8" ht="12.75">
      <c r="A41" s="84" t="s">
        <v>78</v>
      </c>
      <c r="B41" s="88"/>
      <c r="C41" s="77"/>
      <c r="D41" s="89"/>
      <c r="E41" s="77"/>
      <c r="F41" s="75">
        <v>17413.915</v>
      </c>
      <c r="G41" s="82"/>
      <c r="H41" s="82">
        <f t="shared" si="1"/>
        <v>-41982.44099999865</v>
      </c>
    </row>
    <row r="42" spans="7:8" ht="12.75">
      <c r="G42" s="82"/>
      <c r="H42" s="82"/>
    </row>
    <row r="43" spans="1:8" ht="13.5" thickBot="1">
      <c r="A43" s="90"/>
      <c r="B43" s="91" t="s">
        <v>79</v>
      </c>
      <c r="C43" s="92"/>
      <c r="D43" s="93">
        <f>+D38-D36</f>
        <v>399699.0300000008</v>
      </c>
      <c r="E43" s="92"/>
      <c r="F43" s="93">
        <f>+F38-F40-F41-0.02</f>
        <v>441681.47099999944</v>
      </c>
      <c r="G43" s="82"/>
      <c r="H43" s="82"/>
    </row>
    <row r="44" spans="2:256" ht="13.5" thickTop="1">
      <c r="B44" s="84"/>
      <c r="C44" s="77"/>
      <c r="D44" s="75"/>
      <c r="E44" s="77"/>
      <c r="F44" s="75"/>
      <c r="G44" s="94"/>
      <c r="H44" s="94"/>
      <c r="I44" s="94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2:256" ht="12.75">
      <c r="B45" s="84"/>
      <c r="C45" s="77"/>
      <c r="D45" s="75"/>
      <c r="E45" s="77"/>
      <c r="F45" s="75"/>
      <c r="G45" s="94"/>
      <c r="H45" s="94"/>
      <c r="I45" s="94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2:6" ht="12.75">
      <c r="B46" s="84"/>
      <c r="C46" s="77"/>
      <c r="D46" s="75"/>
      <c r="E46" s="77"/>
      <c r="F46" s="75"/>
    </row>
    <row r="47" spans="1:6" ht="25.5">
      <c r="A47" s="58"/>
      <c r="B47" s="95" t="s">
        <v>80</v>
      </c>
      <c r="C47" s="58"/>
      <c r="D47" s="96" t="s">
        <v>81</v>
      </c>
      <c r="E47" s="96"/>
      <c r="F47" s="96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2019-04-29T16:18:14Z</cp:lastPrinted>
  <dcterms:created xsi:type="dcterms:W3CDTF">2019-04-29T15:21:29Z</dcterms:created>
  <dcterms:modified xsi:type="dcterms:W3CDTF">2019-04-29T16:21:27Z</dcterms:modified>
  <cp:category/>
  <cp:version/>
  <cp:contentType/>
  <cp:contentStatus/>
</cp:coreProperties>
</file>