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st. de Resul mayo18" sheetId="1" r:id="rId1"/>
  </sheets>
  <externalReferences>
    <externalReference r:id="rId2"/>
  </externalReferences>
  <definedNames>
    <definedName name="_xlnm.Print_Area" localSheetId="0">'Balance y Est. de Resul mayo18'!$A$1:$H$102</definedName>
  </definedNames>
  <calcPr calcId="171027"/>
</workbook>
</file>

<file path=xl/calcChain.xml><?xml version="1.0" encoding="utf-8"?>
<calcChain xmlns="http://schemas.openxmlformats.org/spreadsheetml/2006/main">
  <c r="F95" i="1" l="1"/>
  <c r="F92" i="1"/>
  <c r="H34" i="1"/>
  <c r="H24" i="1" l="1"/>
  <c r="F24" i="1"/>
  <c r="F89" i="1"/>
  <c r="F34" i="1" l="1"/>
  <c r="F81" i="1" l="1"/>
  <c r="H17" i="1"/>
  <c r="F17" i="1"/>
  <c r="H89" i="1"/>
  <c r="H73" i="1"/>
  <c r="F73" i="1"/>
  <c r="F45" i="1"/>
  <c r="F39" i="1"/>
  <c r="F22" i="1"/>
  <c r="H45" i="1"/>
  <c r="H39" i="1"/>
  <c r="H22" i="1"/>
  <c r="F83" i="1" l="1"/>
  <c r="F25" i="1"/>
  <c r="H25" i="1"/>
  <c r="F40" i="1"/>
  <c r="H83" i="1"/>
  <c r="H40" i="1"/>
  <c r="H90" i="1" l="1"/>
  <c r="H92" i="1" s="1"/>
  <c r="H95" i="1" s="1"/>
  <c r="F90" i="1"/>
</calcChain>
</file>

<file path=xl/sharedStrings.xml><?xml version="1.0" encoding="utf-8"?>
<sst xmlns="http://schemas.openxmlformats.org/spreadsheetml/2006/main" count="77" uniqueCount="68">
  <si>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</si>
  <si>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</si>
  <si>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</si>
  <si>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</si>
  <si>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</si>
  <si>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</si>
  <si>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</si>
  <si>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</si>
  <si>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</si>
  <si>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</si>
  <si>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</si>
  <si>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</si>
  <si>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</si>
  <si>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</si>
  <si>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</si>
  <si>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</si>
  <si>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</si>
  <si>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</si>
  <si>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</si>
  <si>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</si>
  <si>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</si>
  <si>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</si>
  <si>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</si>
  <si>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</si>
  <si>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</si>
  <si>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</si>
  <si>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</si>
  <si>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</si>
  <si>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</si>
  <si>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</si>
  <si>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</si>
  <si>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</si>
  <si>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</si>
  <si>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</si>
  <si>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</si>
  <si>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</si>
  <si>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</si>
  <si>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</si>
  <si>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</si>
  <si>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</si>
  <si>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</si>
  <si>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</si>
  <si>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</si>
  <si>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</si>
  <si>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</si>
  <si>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</si>
  <si>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</si>
  <si>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</si>
  <si>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</si>
  <si>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</si>
  <si>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</si>
  <si>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</si>
  <si>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</si>
  <si>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</si>
  <si>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</si>
  <si>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</si>
  <si>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</si>
  <si>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</si>
  <si>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</si>
  <si>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</si>
  <si>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</si>
  <si>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</si>
  <si>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</si>
  <si>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</si>
  <si>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</si>
  <si>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Oscar Armando Pérez Merino</t>
  </si>
  <si>
    <t>Al 31 de marzo 2019 y 2018</t>
  </si>
  <si>
    <t>Por los periodos del 1 de enero al 31 de marzo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</si>
</sst>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9" fillId="0" borderId="0" xfId="0" applyNumberFormat="1" applyFont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ano.Garcia/AppData/Local/Microsoft/Windows/INetCache/Content.Outlook/52KPWXI4/EFMARZO%20DE%20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-1"/>
      <sheetName val="Balance"/>
      <sheetName val="Alimenta-2"/>
      <sheetName val="Estado de Resultados"/>
      <sheetName val="BH"/>
    </sheetNames>
    <sheetDataSet>
      <sheetData sheetId="0">
        <row r="44">
          <cell r="G44">
            <v>16685129.869999999</v>
          </cell>
          <cell r="I44">
            <v>16971149.82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78" zoomScaleNormal="100" workbookViewId="0">
      <selection activeCell="B95" sqref="B95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4"/>
      <c r="E4" s="44"/>
      <c r="F4" s="2"/>
      <c r="G4" s="2"/>
      <c r="H4" s="1"/>
    </row>
    <row r="5" spans="1:9" ht="14.25" x14ac:dyDescent="0.2">
      <c r="A5" s="1"/>
      <c r="B5" s="1"/>
      <c r="C5" s="1"/>
      <c r="D5" s="44"/>
      <c r="E5" s="44"/>
      <c r="F5" s="2"/>
      <c r="G5" s="2"/>
      <c r="H5" s="1"/>
    </row>
    <row r="6" spans="1:9" ht="16.5" customHeight="1" x14ac:dyDescent="0.2">
      <c r="B6" s="36" t="s">
        <v>0</v>
      </c>
      <c r="C6" s="35"/>
      <c r="D6" s="35"/>
      <c r="E6" s="35"/>
    </row>
    <row r="7" spans="1:9" ht="16.5" customHeight="1" x14ac:dyDescent="0.2">
      <c r="B7" s="36" t="s">
        <v>1</v>
      </c>
      <c r="C7" s="35"/>
      <c r="D7" s="35"/>
      <c r="E7" s="35"/>
    </row>
    <row r="8" spans="1:9" ht="16.5" customHeight="1" x14ac:dyDescent="0.2">
      <c r="B8" s="36" t="s">
        <v>66</v>
      </c>
      <c r="C8" s="35"/>
      <c r="D8" s="35"/>
      <c r="E8" s="35"/>
      <c r="F8" s="35"/>
      <c r="G8" s="35"/>
      <c r="H8" s="35"/>
    </row>
    <row r="9" spans="1:9" s="3" customFormat="1" ht="16.5" customHeight="1" x14ac:dyDescent="0.2">
      <c r="B9" s="45" t="s">
        <v>2</v>
      </c>
      <c r="C9" s="45"/>
      <c r="D9" s="45"/>
      <c r="E9" s="45"/>
      <c r="F9" s="45"/>
      <c r="G9" s="45"/>
      <c r="H9" s="45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2019</v>
      </c>
      <c r="H11" s="3">
        <v>2018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186652.51423</v>
      </c>
      <c r="G13" s="8"/>
      <c r="H13" s="8">
        <v>188775.1</v>
      </c>
      <c r="I13" s="8"/>
    </row>
    <row r="14" spans="1:9" x14ac:dyDescent="0.2">
      <c r="A14" s="19"/>
      <c r="C14" t="s">
        <v>6</v>
      </c>
      <c r="F14" s="8">
        <v>5862.66741</v>
      </c>
      <c r="G14" s="8"/>
      <c r="H14" s="8">
        <v>13269.041009999999</v>
      </c>
      <c r="I14" s="8"/>
    </row>
    <row r="15" spans="1:9" x14ac:dyDescent="0.2">
      <c r="A15" s="19"/>
      <c r="C15" t="s">
        <v>7</v>
      </c>
      <c r="F15" s="8">
        <v>72646.966329999996</v>
      </c>
      <c r="G15" s="8"/>
      <c r="H15" s="8">
        <v>79890.699120000005</v>
      </c>
      <c r="I15" s="8"/>
    </row>
    <row r="16" spans="1:9" x14ac:dyDescent="0.2">
      <c r="A16" s="19"/>
      <c r="C16" t="s">
        <v>8</v>
      </c>
      <c r="F16" s="8">
        <v>735554.94208000007</v>
      </c>
      <c r="G16" s="8"/>
      <c r="H16" s="8">
        <v>721669.75285000005</v>
      </c>
      <c r="I16" s="8"/>
    </row>
    <row r="17" spans="1:9" x14ac:dyDescent="0.2">
      <c r="A17" s="19"/>
      <c r="F17" s="9">
        <f>SUM(F13:F16)</f>
        <v>1000717.09005</v>
      </c>
      <c r="G17" s="8"/>
      <c r="H17" s="9">
        <f>SUM(H13:H16)</f>
        <v>1003604.5929800001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3433.9</v>
      </c>
      <c r="G19" s="8"/>
      <c r="H19" s="8">
        <v>4146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114.3</v>
      </c>
      <c r="I20" s="8"/>
    </row>
    <row r="21" spans="1:9" x14ac:dyDescent="0.2">
      <c r="A21" s="19"/>
      <c r="C21" t="s">
        <v>12</v>
      </c>
      <c r="F21" s="8">
        <v>7433.5322799999994</v>
      </c>
      <c r="G21" s="8"/>
      <c r="H21" s="8">
        <v>5530.6659</v>
      </c>
      <c r="I21" s="8"/>
    </row>
    <row r="22" spans="1:9" x14ac:dyDescent="0.2">
      <c r="A22" s="19"/>
      <c r="F22" s="9">
        <f>SUM(F19:F21)</f>
        <v>10981.71228</v>
      </c>
      <c r="G22" s="11"/>
      <c r="H22" s="9">
        <f>SUM(H19:H21)</f>
        <v>9790.9658999999992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f>'[1]Alimenta-1'!G44/1000</f>
        <v>16685.129870000001</v>
      </c>
      <c r="G24" s="33"/>
      <c r="H24" s="33">
        <f>'[1]Alimenta-1'!I44/1000</f>
        <v>16971.149819999999</v>
      </c>
      <c r="I24" s="8"/>
    </row>
    <row r="25" spans="1:9" ht="13.5" thickBot="1" x14ac:dyDescent="0.25">
      <c r="A25" s="19"/>
      <c r="B25" s="34" t="s">
        <v>15</v>
      </c>
      <c r="C25" s="35"/>
      <c r="F25" s="10">
        <f>SUM(F17,F22,F24)</f>
        <v>1028383.9321999999</v>
      </c>
      <c r="G25" s="8"/>
      <c r="H25" s="10">
        <f>SUM(H17,H22,H24)</f>
        <v>1030366.7087000001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34" t="s">
        <v>16</v>
      </c>
      <c r="C27" s="34"/>
      <c r="D27" s="34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747985.88511000003</v>
      </c>
      <c r="G29" s="8"/>
      <c r="H29" s="8">
        <v>751157.07681000012</v>
      </c>
      <c r="I29" s="8"/>
    </row>
    <row r="30" spans="1:9" x14ac:dyDescent="0.2">
      <c r="A30" s="19"/>
      <c r="C30" t="s">
        <v>19</v>
      </c>
      <c r="F30" s="8">
        <v>62070.6875</v>
      </c>
      <c r="G30" s="8"/>
      <c r="H30" s="8">
        <v>57836.759899999997</v>
      </c>
      <c r="I30" s="8"/>
    </row>
    <row r="31" spans="1:9" x14ac:dyDescent="0.2">
      <c r="A31" s="19"/>
      <c r="C31" t="s">
        <v>20</v>
      </c>
      <c r="F31" s="8">
        <v>59233.601179999991</v>
      </c>
      <c r="G31" s="8"/>
      <c r="H31" s="8">
        <v>92105</v>
      </c>
      <c r="I31" s="8"/>
    </row>
    <row r="32" spans="1:9" x14ac:dyDescent="0.2">
      <c r="A32" s="19"/>
      <c r="C32" t="s">
        <v>64</v>
      </c>
      <c r="F32" s="8">
        <v>0</v>
      </c>
      <c r="G32" s="8"/>
      <c r="H32" s="8">
        <v>0</v>
      </c>
      <c r="I32" s="8"/>
    </row>
    <row r="33" spans="1:12" x14ac:dyDescent="0.2">
      <c r="A33" s="19"/>
      <c r="C33" t="s">
        <v>21</v>
      </c>
      <c r="F33" s="8">
        <v>25643.312420000002</v>
      </c>
      <c r="G33" s="8"/>
      <c r="H33" s="8">
        <v>5251.3073700000004</v>
      </c>
      <c r="I33" s="8"/>
    </row>
    <row r="34" spans="1:12" x14ac:dyDescent="0.2">
      <c r="A34" s="19"/>
      <c r="E34" s="6"/>
      <c r="F34" s="9">
        <f>SUM(F29:F33)</f>
        <v>894933.48621</v>
      </c>
      <c r="G34" s="11"/>
      <c r="H34" s="9">
        <f>SUM(H29:H33)+0.01</f>
        <v>906350.15408000012</v>
      </c>
      <c r="I34" s="8"/>
    </row>
    <row r="35" spans="1:12" x14ac:dyDescent="0.2">
      <c r="A35" s="19"/>
      <c r="B35" s="34" t="s">
        <v>22</v>
      </c>
      <c r="C35" s="35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9670.701979999998</v>
      </c>
      <c r="G36" s="8"/>
      <c r="H36" s="8">
        <v>8799.1025800000007</v>
      </c>
      <c r="I36" s="8"/>
    </row>
    <row r="37" spans="1:12" x14ac:dyDescent="0.2">
      <c r="A37" s="19"/>
      <c r="C37" t="s">
        <v>24</v>
      </c>
      <c r="F37" s="8">
        <v>3309.5690800000002</v>
      </c>
      <c r="G37" s="8"/>
      <c r="H37" s="8">
        <v>3497.76838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6041.5362599999999</v>
      </c>
      <c r="G38" s="8"/>
      <c r="H38" s="8">
        <v>5846.2217199999996</v>
      </c>
      <c r="I38" s="8"/>
    </row>
    <row r="39" spans="1:12" x14ac:dyDescent="0.2">
      <c r="A39" s="19"/>
      <c r="F39" s="9">
        <f>SUM(F36:F38)</f>
        <v>19021.80732</v>
      </c>
      <c r="G39" s="11"/>
      <c r="H39" s="9">
        <f>SUM(H36:H38)</f>
        <v>18143.092680000002</v>
      </c>
      <c r="I39" s="8"/>
    </row>
    <row r="40" spans="1:12" x14ac:dyDescent="0.2">
      <c r="A40" s="19"/>
      <c r="B40" s="34" t="s">
        <v>25</v>
      </c>
      <c r="C40" s="35"/>
      <c r="F40" s="9">
        <f>SUM(F34,F39)-0.01</f>
        <v>913955.28353000002</v>
      </c>
      <c r="G40" s="11"/>
      <c r="H40" s="9">
        <f>SUM(H34,H39)</f>
        <v>924493.24676000013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34" t="s">
        <v>26</v>
      </c>
      <c r="C42" s="35"/>
      <c r="F42" s="8"/>
      <c r="G42" s="8"/>
      <c r="H42" s="8"/>
      <c r="I42" s="8"/>
    </row>
    <row r="43" spans="1:12" x14ac:dyDescent="0.2">
      <c r="A43" s="19"/>
      <c r="B43" s="35" t="s">
        <v>27</v>
      </c>
      <c r="C43" s="35"/>
      <c r="D43" s="35"/>
      <c r="E43" s="35"/>
      <c r="F43" s="8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6" t="s">
        <v>28</v>
      </c>
      <c r="C44" s="46"/>
      <c r="D44" s="46"/>
      <c r="E44" s="46"/>
      <c r="F44" s="8">
        <v>69389.100000000006</v>
      </c>
      <c r="G44" s="8">
        <v>0</v>
      </c>
      <c r="H44" s="8">
        <v>60843.9</v>
      </c>
      <c r="I44" s="8"/>
    </row>
    <row r="45" spans="1:12" x14ac:dyDescent="0.2">
      <c r="A45" s="19"/>
      <c r="B45" s="34" t="s">
        <v>29</v>
      </c>
      <c r="C45" s="35"/>
      <c r="F45" s="9">
        <f>SUM(F43:F44)</f>
        <v>114418.554</v>
      </c>
      <c r="G45" s="8"/>
      <c r="H45" s="9">
        <f>SUM(H43:H44)</f>
        <v>105873.35399999999</v>
      </c>
      <c r="I45" s="8"/>
    </row>
    <row r="46" spans="1:12" ht="13.5" thickBot="1" x14ac:dyDescent="0.25">
      <c r="A46" s="19"/>
      <c r="B46" s="34" t="s">
        <v>30</v>
      </c>
      <c r="C46" s="35"/>
      <c r="D46" s="35"/>
      <c r="E46" t="s">
        <v>30</v>
      </c>
      <c r="F46" s="10">
        <v>1028383.9</v>
      </c>
      <c r="G46" s="8"/>
      <c r="H46" s="10">
        <v>1030366.7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3"/>
      <c r="B51" s="42"/>
      <c r="C51" s="42"/>
      <c r="D51" s="42"/>
      <c r="E51" s="42"/>
      <c r="F51" s="42"/>
      <c r="G51" s="42"/>
      <c r="H51" s="42"/>
    </row>
    <row r="52" spans="1:8" ht="12.75" customHeight="1" x14ac:dyDescent="0.2">
      <c r="A52" s="42" t="s">
        <v>59</v>
      </c>
      <c r="B52" s="42"/>
      <c r="C52" s="42"/>
      <c r="D52" s="42" t="s">
        <v>62</v>
      </c>
      <c r="E52" s="42"/>
      <c r="F52" s="42" t="s">
        <v>31</v>
      </c>
      <c r="G52" s="42"/>
      <c r="H52" s="42"/>
    </row>
    <row r="53" spans="1:8" x14ac:dyDescent="0.2">
      <c r="A53" s="39" t="s">
        <v>58</v>
      </c>
      <c r="B53" s="39"/>
      <c r="C53" s="39"/>
      <c r="D53" s="40" t="s">
        <v>63</v>
      </c>
      <c r="E53" s="41"/>
      <c r="F53" s="41" t="s">
        <v>32</v>
      </c>
      <c r="G53" s="41"/>
      <c r="H53" s="41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44"/>
      <c r="E57" s="44"/>
      <c r="F57" s="2"/>
      <c r="G57" s="2"/>
      <c r="H57" s="1"/>
    </row>
    <row r="58" spans="1:8" ht="14.25" x14ac:dyDescent="0.2">
      <c r="A58" s="1"/>
      <c r="B58" s="1"/>
      <c r="C58" s="1"/>
      <c r="D58" s="44"/>
      <c r="E58" s="44"/>
      <c r="F58" s="2"/>
      <c r="G58" s="2"/>
      <c r="H58" s="1"/>
    </row>
    <row r="59" spans="1:8" ht="16.5" customHeight="1" x14ac:dyDescent="0.2">
      <c r="B59" s="36" t="s">
        <v>0</v>
      </c>
      <c r="C59" s="35"/>
      <c r="D59" s="35"/>
      <c r="E59" s="35"/>
    </row>
    <row r="60" spans="1:8" ht="16.5" customHeight="1" x14ac:dyDescent="0.2">
      <c r="B60" s="36" t="s">
        <v>33</v>
      </c>
      <c r="C60" s="35"/>
      <c r="D60" s="35"/>
      <c r="E60" s="35"/>
    </row>
    <row r="61" spans="1:8" ht="16.5" customHeight="1" x14ac:dyDescent="0.2">
      <c r="B61" s="36" t="s">
        <v>67</v>
      </c>
      <c r="C61" s="35"/>
      <c r="D61" s="35"/>
      <c r="E61" s="35"/>
      <c r="F61" s="35"/>
      <c r="G61" s="35"/>
      <c r="H61" s="35"/>
    </row>
    <row r="62" spans="1:8" s="3" customFormat="1" ht="16.5" customHeight="1" x14ac:dyDescent="0.2">
      <c r="B62" s="37" t="s">
        <v>2</v>
      </c>
      <c r="C62" s="38"/>
      <c r="D62" s="38"/>
      <c r="E62" s="38"/>
      <c r="F62" s="38"/>
      <c r="G62" s="38"/>
      <c r="H62" s="38"/>
    </row>
    <row r="64" spans="1:8" ht="12.75" customHeight="1" x14ac:dyDescent="0.2">
      <c r="C64" s="3" t="s">
        <v>34</v>
      </c>
      <c r="F64" s="3">
        <v>2019</v>
      </c>
      <c r="G64" s="3"/>
      <c r="H64" s="3">
        <v>2018</v>
      </c>
    </row>
    <row r="65" spans="2:9" x14ac:dyDescent="0.2">
      <c r="C65" t="s">
        <v>35</v>
      </c>
      <c r="F65" s="16">
        <v>15893.8</v>
      </c>
      <c r="G65" s="16"/>
      <c r="H65" s="16">
        <v>15426.426750000001</v>
      </c>
    </row>
    <row r="66" spans="2:9" x14ac:dyDescent="0.2">
      <c r="C66" t="s">
        <v>36</v>
      </c>
      <c r="F66" s="16">
        <v>1020.81254</v>
      </c>
      <c r="G66" s="16"/>
      <c r="H66" s="16">
        <v>1333.78035</v>
      </c>
    </row>
    <row r="67" spans="2:9" x14ac:dyDescent="0.2">
      <c r="C67" t="s">
        <v>37</v>
      </c>
      <c r="F67" s="16">
        <v>493.79730000000001</v>
      </c>
      <c r="G67" s="16"/>
      <c r="H67" s="16">
        <v>465.1</v>
      </c>
    </row>
    <row r="68" spans="2:9" x14ac:dyDescent="0.2">
      <c r="C68" t="s">
        <v>38</v>
      </c>
      <c r="F68" s="16">
        <v>0.30051</v>
      </c>
      <c r="G68" s="16"/>
      <c r="H68" s="16">
        <v>16.41198</v>
      </c>
    </row>
    <row r="69" spans="2:9" x14ac:dyDescent="0.2">
      <c r="C69" t="s">
        <v>39</v>
      </c>
      <c r="F69" s="16">
        <v>38.388629999999999</v>
      </c>
      <c r="G69" s="16"/>
      <c r="H69" s="16">
        <v>35.53145</v>
      </c>
    </row>
    <row r="70" spans="2:9" x14ac:dyDescent="0.2">
      <c r="C70" t="s">
        <v>40</v>
      </c>
      <c r="F70" s="16">
        <v>1025.8804300000002</v>
      </c>
      <c r="G70" s="16"/>
      <c r="H70" s="16">
        <v>554.16757999999993</v>
      </c>
    </row>
    <row r="71" spans="2:9" x14ac:dyDescent="0.2">
      <c r="C71" t="s">
        <v>41</v>
      </c>
      <c r="F71" s="16">
        <v>130.59354999999999</v>
      </c>
      <c r="G71" s="16"/>
      <c r="H71" s="16">
        <v>202.40432000000001</v>
      </c>
    </row>
    <row r="72" spans="2:9" x14ac:dyDescent="0.2">
      <c r="C72" t="s">
        <v>42</v>
      </c>
      <c r="F72" s="16">
        <v>582.0250299999999</v>
      </c>
      <c r="G72" s="16"/>
      <c r="H72" s="16">
        <v>554.63774999999998</v>
      </c>
    </row>
    <row r="73" spans="2:9" x14ac:dyDescent="0.2">
      <c r="F73" s="17">
        <f>SUM(F65:F72)</f>
        <v>19185.597990000002</v>
      </c>
      <c r="G73" s="14"/>
      <c r="H73" s="17">
        <f>SUM(H65:H72)</f>
        <v>18588.460180000002</v>
      </c>
    </row>
    <row r="74" spans="2:9" x14ac:dyDescent="0.2">
      <c r="B74" s="34"/>
      <c r="C74" s="35"/>
      <c r="D74" s="35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5228.3186500000002</v>
      </c>
      <c r="G77" s="16"/>
      <c r="H77" s="16">
        <v>4932.1333399999994</v>
      </c>
      <c r="I77" s="16"/>
    </row>
    <row r="78" spans="2:9" x14ac:dyDescent="0.2">
      <c r="C78" t="s">
        <v>45</v>
      </c>
      <c r="F78" s="16">
        <v>1645.69083</v>
      </c>
      <c r="G78" s="16"/>
      <c r="H78" s="16">
        <v>1868.8</v>
      </c>
      <c r="I78" s="16"/>
    </row>
    <row r="79" spans="2:9" x14ac:dyDescent="0.2">
      <c r="B79" s="3"/>
      <c r="C79" t="s">
        <v>46</v>
      </c>
      <c r="D79" s="3"/>
      <c r="F79" s="16">
        <v>6.5251099999999997</v>
      </c>
      <c r="G79" s="16"/>
      <c r="H79" s="16">
        <v>3.5125000000000002</v>
      </c>
      <c r="I79" s="16"/>
    </row>
    <row r="80" spans="2:9" x14ac:dyDescent="0.2">
      <c r="B80" s="15"/>
      <c r="C80" t="s">
        <v>47</v>
      </c>
      <c r="F80" s="31">
        <v>619.6</v>
      </c>
      <c r="G80" s="31"/>
      <c r="H80" s="31">
        <v>584.02329000000009</v>
      </c>
      <c r="I80" s="16"/>
    </row>
    <row r="81" spans="2:8" x14ac:dyDescent="0.2">
      <c r="B81" s="15"/>
      <c r="F81" s="18">
        <f>SUM(F77:F80)</f>
        <v>7500.1345900000006</v>
      </c>
      <c r="G81" s="14"/>
      <c r="H81" s="18">
        <v>7388.4</v>
      </c>
    </row>
    <row r="82" spans="2:8" x14ac:dyDescent="0.2">
      <c r="C82" s="3" t="s">
        <v>48</v>
      </c>
      <c r="F82" s="16">
        <v>1956.50926</v>
      </c>
      <c r="G82" s="16"/>
      <c r="H82" s="16">
        <v>2613.6998599999997</v>
      </c>
    </row>
    <row r="83" spans="2:8" x14ac:dyDescent="0.2">
      <c r="C83" t="s">
        <v>49</v>
      </c>
      <c r="F83" s="29">
        <f>F73-F81-F82</f>
        <v>9728.9541399999998</v>
      </c>
      <c r="G83" s="14"/>
      <c r="H83" s="29">
        <f>H73-H81-H82</f>
        <v>8586.3603200000034</v>
      </c>
    </row>
    <row r="84" spans="2:8" x14ac:dyDescent="0.2">
      <c r="F84" s="32"/>
      <c r="G84" s="14"/>
      <c r="H84" s="32"/>
    </row>
    <row r="85" spans="2:8" x14ac:dyDescent="0.2">
      <c r="C85" s="3" t="s">
        <v>50</v>
      </c>
      <c r="F85" s="20"/>
      <c r="G85" s="21"/>
      <c r="H85" s="20"/>
    </row>
    <row r="86" spans="2:8" x14ac:dyDescent="0.2">
      <c r="C86" t="s">
        <v>51</v>
      </c>
      <c r="F86" s="26">
        <v>3568.4648300000003</v>
      </c>
      <c r="G86" s="18"/>
      <c r="H86" s="26">
        <v>3464.65886</v>
      </c>
    </row>
    <row r="87" spans="2:8" ht="12.75" customHeight="1" x14ac:dyDescent="0.2">
      <c r="C87" t="s">
        <v>52</v>
      </c>
      <c r="F87" s="26">
        <v>1984.23956</v>
      </c>
      <c r="G87" s="18"/>
      <c r="H87" s="26">
        <v>1999.55567</v>
      </c>
    </row>
    <row r="88" spans="2:8" x14ac:dyDescent="0.2">
      <c r="C88" t="s">
        <v>53</v>
      </c>
      <c r="F88" s="27">
        <v>457.61615999999998</v>
      </c>
      <c r="G88" s="18"/>
      <c r="H88" s="27">
        <v>399.71684000000005</v>
      </c>
    </row>
    <row r="89" spans="2:8" ht="12.75" customHeight="1" x14ac:dyDescent="0.2">
      <c r="C89" s="15"/>
      <c r="F89" s="28">
        <f>SUM(F86:F88)</f>
        <v>6010.3205500000004</v>
      </c>
      <c r="G89" s="7"/>
      <c r="H89" s="28">
        <f>SUM(H86:H88)</f>
        <v>5863.9313700000002</v>
      </c>
    </row>
    <row r="90" spans="2:8" ht="12.75" customHeight="1" x14ac:dyDescent="0.2">
      <c r="C90" s="3" t="s">
        <v>60</v>
      </c>
      <c r="D90" s="3"/>
      <c r="F90" s="29">
        <f>F83-F89</f>
        <v>3718.6335899999995</v>
      </c>
      <c r="G90" s="22"/>
      <c r="H90" s="29">
        <f>H83-H89</f>
        <v>2722.4289500000032</v>
      </c>
    </row>
    <row r="91" spans="2:8" x14ac:dyDescent="0.2">
      <c r="C91" s="15" t="s">
        <v>61</v>
      </c>
      <c r="F91" s="26">
        <v>14.3</v>
      </c>
      <c r="G91" s="16"/>
      <c r="H91" s="26">
        <v>112.12672000000001</v>
      </c>
    </row>
    <row r="92" spans="2:8" ht="13.5" customHeight="1" x14ac:dyDescent="0.2">
      <c r="C92" s="34" t="s">
        <v>54</v>
      </c>
      <c r="D92" s="35"/>
      <c r="E92" s="35"/>
      <c r="F92" s="29">
        <f>3733</f>
        <v>3733</v>
      </c>
      <c r="G92" s="22"/>
      <c r="H92" s="29">
        <f>H90+H91</f>
        <v>2834.5556700000034</v>
      </c>
    </row>
    <row r="93" spans="2:8" x14ac:dyDescent="0.2">
      <c r="C93" s="34" t="s">
        <v>55</v>
      </c>
      <c r="D93" s="35"/>
      <c r="E93" s="35"/>
      <c r="F93" s="30">
        <v>1381.23903</v>
      </c>
      <c r="G93" s="18"/>
      <c r="H93" s="30">
        <v>1098.23631</v>
      </c>
    </row>
    <row r="94" spans="2:8" x14ac:dyDescent="0.2">
      <c r="C94" t="s">
        <v>56</v>
      </c>
      <c r="F94" s="28">
        <v>169.54089999999999</v>
      </c>
      <c r="G94" s="16"/>
      <c r="H94" s="28">
        <v>131.96198999999999</v>
      </c>
    </row>
    <row r="95" spans="2:8" ht="13.5" thickBot="1" x14ac:dyDescent="0.25">
      <c r="C95" s="34" t="s">
        <v>57</v>
      </c>
      <c r="D95" s="35"/>
      <c r="E95" s="35"/>
      <c r="F95" s="25">
        <f>2182.3</f>
        <v>2182.3000000000002</v>
      </c>
      <c r="H95" s="25">
        <f>H92-H93-H94</f>
        <v>1604.3573700000034</v>
      </c>
    </row>
    <row r="96" spans="2:8" ht="13.5" thickTop="1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ht="12.75" customHeight="1" x14ac:dyDescent="0.2">
      <c r="A100" s="42" t="s">
        <v>65</v>
      </c>
      <c r="B100" s="42"/>
      <c r="C100" s="42"/>
      <c r="D100" s="42" t="s">
        <v>62</v>
      </c>
      <c r="E100" s="42"/>
      <c r="F100" s="42" t="s">
        <v>31</v>
      </c>
      <c r="G100" s="42"/>
      <c r="H100" s="42"/>
    </row>
    <row r="101" spans="1:8" ht="12.75" customHeight="1" x14ac:dyDescent="0.2">
      <c r="A101" s="39" t="s">
        <v>58</v>
      </c>
      <c r="B101" s="39"/>
      <c r="C101" s="39"/>
      <c r="D101" s="40" t="s">
        <v>63</v>
      </c>
      <c r="E101" s="41"/>
      <c r="F101" s="39" t="s">
        <v>32</v>
      </c>
      <c r="G101" s="39"/>
      <c r="H101" s="39"/>
    </row>
  </sheetData>
  <mergeCells count="40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5:E95"/>
    <mergeCell ref="A101:C101"/>
    <mergeCell ref="D101:E101"/>
    <mergeCell ref="F101:H101"/>
    <mergeCell ref="A100:C100"/>
    <mergeCell ref="D100:E100"/>
    <mergeCell ref="F100:H100"/>
    <mergeCell ref="C92:E92"/>
    <mergeCell ref="C93:E93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2019-04-11T19:55:23Z</cp:lastPrinted>
  <dcterms:created xsi:type="dcterms:W3CDTF">2017-12-22T17:36:01Z</dcterms:created>
  <dcterms:modified xsi:type="dcterms:W3CDTF">2019-04-11T19:55:28Z</dcterms:modified>
</cp:coreProperties>
</file>