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VHERRERADRIVE\Drive\1. DRIVE CASA DE OROQ\IME\CONTABILIDAD\EEFF\Bancos - EBITDA\"/>
    </mc:Choice>
  </mc:AlternateContent>
  <bookViews>
    <workbookView xWindow="0" yWindow="0" windowWidth="20490" windowHeight="7755" tabRatio="658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BALANCE!$B$4:$I$71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s="1"/>
  <c r="I61" i="2" l="1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<sst xmlns="http://schemas.openxmlformats.org/spreadsheetml/2006/main" count="140" uniqueCount="125">
  <si>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</si>
  <si>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</si>
  <si>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</si>
  <si>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</si>
  <si>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</si>
  <si>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</si>
  <si>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</si>
  <si>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</si>
  <si>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</si>
  <si>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</si>
  <si>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</si>
  <si>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</si>
  <si>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</si>
  <si>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</si>
  <si>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</si>
  <si>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</si>
  <si>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</si>
  <si>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</si>
  <si>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</si>
  <si>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</si>
  <si>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</si>
  <si>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</si>
  <si>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</si>
  <si>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</si>
  <si>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</si>
  <si>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</si>
  <si>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</si>
  <si>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</si>
  <si>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</si>
  <si>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</si>
  <si>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</si>
  <si>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</si>
  <si>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</si>
  <si>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</si>
  <si>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</si>
  <si>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</si>
  <si>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</si>
  <si>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</si>
  <si>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</si>
  <si>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</si>
  <si>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</si>
  <si>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</si>
  <si>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</si>
  <si>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</si>
  <si>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</si>
  <si>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</si>
  <si>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</si>
  <si>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</si>
  <si>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</si>
  <si>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</si>
  <si>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</si>
  <si>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</si>
  <si>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</si>
  <si>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</si>
  <si>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</si>
  <si>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</si>
  <si>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</si>
  <si>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</si>
  <si>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</si>
  <si>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</si>
  <si>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</si>
  <si>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</si>
  <si>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</si>
  <si>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</si>
  <si>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</si>
  <si>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</si>
  <si>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</si>
  <si>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</si>
  <si>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</si>
  <si>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</si>
  <si>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</si>
  <si>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</si>
  <si>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</si>
  <si>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</si>
  <si>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</si>
  <si>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</si>
  <si>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</si>
  <si>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</si>
  <si>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</si>
  <si>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</si>
  <si>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</si>
  <si>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</si>
  <si>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</si>
  <si>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</si>
  <si>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</si>
  <si>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</si>
  <si>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</si>
  <si>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</si>
  <si>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</si>
  <si>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</si>
  <si>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</si>
  <si>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</si>
  <si>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</si>
  <si>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</si>
  <si>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</si>
  <si>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</si>
  <si>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</si>
  <si>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</si>
  <si>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</si>
  <si>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</si>
  <si>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</si>
  <si>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</si>
  <si>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</si>
  <si>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</si>
  <si>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</si>
  <si>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</si>
  <si>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</si>
  <si>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</si>
  <si>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</si>
  <si>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</si>
  <si>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</si>
  <si>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</si>
  <si>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</si>
  <si>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</si>
  <si>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</si>
  <si>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</si>
  <si>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</si>
  <si>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</si>
  <si>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</si>
  <si>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</si>
  <si>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</si>
  <si>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ESTADO DE RESULTADOS DEL 1o.DE ENERO AL 28 DE FEBRERO 2019</t>
  </si>
  <si>
    <t>28.02.2019</t>
  </si>
  <si>
    <t>28.02.2018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</si>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</sst>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 applyFont="1"/>
    <xf numFmtId="0" fontId="2" fillId="0" borderId="0" xfId="0" applyFont="1" applyBorder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3" fillId="0" borderId="0" xfId="1" applyNumberFormat="1" applyFont="1" applyBorder="1"/>
    <xf numFmtId="167" fontId="4" fillId="0" borderId="0" xfId="1" applyNumberFormat="1" applyFont="1"/>
    <xf numFmtId="167" fontId="4" fillId="0" borderId="0" xfId="1" applyNumberFormat="1" applyFont="1" applyBorder="1"/>
    <xf numFmtId="49" fontId="3" fillId="0" borderId="0" xfId="1" applyNumberFormat="1" applyFont="1"/>
    <xf numFmtId="167" fontId="3" fillId="0" borderId="0" xfId="1" quotePrefix="1" applyNumberFormat="1" applyFont="1" applyBorder="1"/>
    <xf numFmtId="40" fontId="3" fillId="0" borderId="0" xfId="1" applyNumberFormat="1" applyFont="1"/>
    <xf numFmtId="0" fontId="3" fillId="0" borderId="0" xfId="0" applyFont="1" applyBorder="1"/>
    <xf numFmtId="168" fontId="3" fillId="0" borderId="0" xfId="1" applyNumberFormat="1" applyFont="1" applyBorder="1"/>
    <xf numFmtId="167" fontId="4" fillId="0" borderId="0" xfId="1" applyNumberFormat="1" applyFont="1" applyAlignment="1">
      <alignment horizontal="left"/>
    </xf>
    <xf numFmtId="167" fontId="4" fillId="0" borderId="0" xfId="0" applyNumberFormat="1" applyFont="1" applyBorder="1"/>
    <xf numFmtId="169" fontId="3" fillId="0" borderId="0" xfId="1" applyNumberFormat="1" applyFont="1" applyBorder="1"/>
    <xf numFmtId="167" fontId="3" fillId="0" borderId="0" xfId="2" applyNumberFormat="1" applyFont="1" applyBorder="1"/>
    <xf numFmtId="167" fontId="4" fillId="0" borderId="2" xfId="1" applyNumberFormat="1" applyFont="1" applyBorder="1"/>
    <xf numFmtId="0" fontId="3" fillId="0" borderId="0" xfId="0" applyFont="1" applyBorder="1" applyAlignment="1"/>
    <xf numFmtId="167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167" fontId="2" fillId="0" borderId="0" xfId="1" applyNumberFormat="1" applyFont="1"/>
    <xf numFmtId="167" fontId="2" fillId="0" borderId="1" xfId="1" applyNumberFormat="1" applyFont="1" applyBorder="1"/>
    <xf numFmtId="167" fontId="2" fillId="0" borderId="0" xfId="1" applyNumberFormat="1" applyFon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Font="1" applyAlignment="1">
      <alignment horizontal="centerContinuous"/>
    </xf>
    <xf numFmtId="167" fontId="2" fillId="0" borderId="0" xfId="1" applyNumberFormat="1" applyFont="1" applyAlignment="1">
      <alignment horizontal="center"/>
    </xf>
    <xf numFmtId="167" fontId="7" fillId="0" borderId="0" xfId="1" applyNumberFormat="1" applyFont="1" applyBorder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 applyFill="1" applyBorder="1"/>
    <xf numFmtId="167" fontId="5" fillId="0" borderId="0" xfId="1" applyNumberFormat="1" applyFont="1" applyBorder="1"/>
    <xf numFmtId="167" fontId="2" fillId="0" borderId="0" xfId="0" applyNumberFormat="1" applyFont="1"/>
    <xf numFmtId="167" fontId="2" fillId="0" borderId="0" xfId="1" applyNumberFormat="1" applyFont="1" applyBorder="1"/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7" fillId="0" borderId="0" xfId="1" applyNumberFormat="1" applyFont="1"/>
    <xf numFmtId="167" fontId="2" fillId="0" borderId="0" xfId="1" applyNumberFormat="1" applyFont="1" applyFill="1" applyBorder="1"/>
    <xf numFmtId="167" fontId="2" fillId="0" borderId="0" xfId="1" quotePrefix="1" applyNumberFormat="1" applyFon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Font="1" applyBorder="1"/>
    <xf numFmtId="167" fontId="5" fillId="0" borderId="1" xfId="1" applyNumberFormat="1" applyFont="1" applyFill="1" applyBorder="1"/>
    <xf numFmtId="165" fontId="8" fillId="0" borderId="0" xfId="1" applyFont="1"/>
    <xf numFmtId="167" fontId="2" fillId="0" borderId="1" xfId="1" applyNumberFormat="1" applyFont="1" applyBorder="1" applyAlignment="1">
      <alignment horizontal="centerContinuous"/>
    </xf>
    <xf numFmtId="167" fontId="2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 applyBorder="1"/>
    <xf numFmtId="0" fontId="0" fillId="0" borderId="0" xfId="0" applyBorder="1"/>
    <xf numFmtId="167" fontId="0" fillId="0" borderId="0" xfId="0" applyNumberFormat="1"/>
    <xf numFmtId="167" fontId="2" fillId="0" borderId="0" xfId="1" applyNumberFormat="1" applyFont="1" applyFill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7" fontId="2" fillId="0" borderId="1" xfId="1" applyNumberFormat="1" applyFont="1" applyFill="1" applyBorder="1"/>
    <xf numFmtId="166" fontId="2" fillId="0" borderId="0" xfId="1" applyNumberFormat="1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9" fontId="2" fillId="0" borderId="0" xfId="1" applyNumberFormat="1" applyFont="1"/>
    <xf numFmtId="171" fontId="2" fillId="0" borderId="0" xfId="1" applyNumberFormat="1" applyFont="1"/>
    <xf numFmtId="167" fontId="2" fillId="0" borderId="1" xfId="0" applyNumberFormat="1" applyFont="1" applyBorder="1"/>
    <xf numFmtId="167" fontId="4" fillId="0" borderId="2" xfId="0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166" fontId="2" fillId="0" borderId="0" xfId="1" applyNumberFormat="1" applyFont="1" applyAlignment="1"/>
    <xf numFmtId="166" fontId="4" fillId="0" borderId="2" xfId="1" applyNumberFormat="1" applyFont="1" applyBorder="1"/>
    <xf numFmtId="0" fontId="2" fillId="0" borderId="0" xfId="0" applyFont="1" applyFill="1" applyBorder="1"/>
    <xf numFmtId="165" fontId="2" fillId="0" borderId="0" xfId="1" applyFont="1" applyFill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67" fontId="2" fillId="0" borderId="0" xfId="1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6" fontId="4" fillId="0" borderId="0" xfId="1" applyNumberFormat="1" applyFont="1" applyBorder="1"/>
    <xf numFmtId="167" fontId="2" fillId="0" borderId="0" xfId="1" applyNumberFormat="1" applyFont="1" applyAlignment="1">
      <alignment horizontal="right"/>
    </xf>
    <xf numFmtId="166" fontId="2" fillId="0" borderId="0" xfId="1" applyNumberFormat="1" applyFont="1" applyBorder="1"/>
    <xf numFmtId="0" fontId="10" fillId="0" borderId="0" xfId="0" applyFont="1" applyAlignment="1">
      <alignment horizontal="left"/>
    </xf>
    <xf numFmtId="165" fontId="2" fillId="0" borderId="0" xfId="1" applyFont="1" applyBorder="1"/>
    <xf numFmtId="0" fontId="11" fillId="0" borderId="0" xfId="0" applyFont="1" applyBorder="1"/>
    <xf numFmtId="0" fontId="11" fillId="0" borderId="0" xfId="0" applyFont="1"/>
    <xf numFmtId="0" fontId="10" fillId="0" borderId="0" xfId="0" applyFont="1" applyAlignment="1"/>
    <xf numFmtId="166" fontId="2" fillId="0" borderId="1" xfId="1" applyNumberFormat="1" applyFon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 applyFont="1"/>
    <xf numFmtId="166" fontId="3" fillId="0" borderId="0" xfId="1" quotePrefix="1" applyNumberFormat="1" applyFont="1"/>
    <xf numFmtId="166" fontId="4" fillId="0" borderId="0" xfId="1" applyNumberFormat="1" applyFont="1"/>
    <xf numFmtId="166" fontId="3" fillId="0" borderId="1" xfId="1" applyNumberFormat="1" applyFont="1" applyBorder="1"/>
    <xf numFmtId="166" fontId="3" fillId="0" borderId="0" xfId="1" applyNumberFormat="1" applyFont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6" fontId="2" fillId="0" borderId="1" xfId="1" applyNumberFormat="1" applyFont="1" applyBorder="1" applyAlignment="1"/>
    <xf numFmtId="167" fontId="2" fillId="0" borderId="14" xfId="1" applyNumberFormat="1" applyFont="1" applyFill="1" applyBorder="1"/>
    <xf numFmtId="167" fontId="2" fillId="0" borderId="14" xfId="1" applyNumberFormat="1" applyFont="1" applyBorder="1"/>
    <xf numFmtId="167" fontId="0" fillId="0" borderId="2" xfId="0" applyNumberFormat="1" applyBorder="1"/>
    <xf numFmtId="0" fontId="4" fillId="0" borderId="0" xfId="0" applyFont="1" applyBorder="1" applyAlignment="1">
      <alignment horizontal="center"/>
    </xf>
    <xf numFmtId="167" fontId="4" fillId="0" borderId="0" xfId="1" applyNumberFormat="1" applyFont="1" applyFill="1" applyBorder="1"/>
    <xf numFmtId="0" fontId="10" fillId="0" borderId="0" xfId="0" applyFont="1" applyAlignment="1">
      <alignment horizontal="left"/>
    </xf>
    <xf numFmtId="0" fontId="4" fillId="0" borderId="0" xfId="0" applyFont="1" applyFill="1" applyAlignment="1">
      <alignment horizontal="centerContinuous"/>
    </xf>
    <xf numFmtId="166" fontId="2" fillId="0" borderId="0" xfId="0" applyNumberFormat="1" applyFont="1"/>
    <xf numFmtId="167" fontId="4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167" fontId="2" fillId="0" borderId="1" xfId="1" applyNumberFormat="1" applyFont="1" applyBorder="1" applyAlignment="1">
      <alignment horizontal="left"/>
    </xf>
    <xf numFmtId="166" fontId="2" fillId="0" borderId="3" xfId="1" applyNumberFormat="1" applyFon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7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7" fontId="9" fillId="0" borderId="0" xfId="1" applyNumberFormat="1" applyFont="1" applyBorder="1" applyAlignment="1">
      <alignment horizontal="left"/>
    </xf>
    <xf numFmtId="167" fontId="9" fillId="0" borderId="0" xfId="1" applyNumberFormat="1" applyFont="1" applyAlignment="1">
      <alignment horizontal="left"/>
    </xf>
    <xf numFmtId="167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370416</xdr:colOff>
      <xdr:row>7</xdr:row>
      <xdr:rowOff>34733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63500"/>
          <a:ext cx="1121833" cy="1082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3</xdr:row>
      <xdr:rowOff>1</xdr:rowOff>
    </xdr:from>
    <xdr:to>
      <xdr:col>2</xdr:col>
      <xdr:colOff>312236</xdr:colOff>
      <xdr:row>8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485776"/>
          <a:ext cx="102661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77"/>
  <sheetViews>
    <sheetView showGridLines="0" tabSelected="1" view="pageBreakPreview" topLeftCell="A2" zoomScale="90" zoomScaleNormal="90" zoomScaleSheetLayoutView="90" workbookViewId="0">
      <selection activeCell="J17" sqref="J17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3.5703125" style="2" customWidth="1"/>
    <col min="6" max="6" width="16" style="2" customWidth="1"/>
    <col min="7" max="7" width="6.140625" style="2" customWidth="1"/>
    <col min="8" max="8" width="18.85546875" style="2" customWidth="1"/>
    <col min="9" max="9" width="3.85546875" style="2" customWidth="1"/>
    <col min="10" max="10" width="13" style="4" customWidth="1"/>
    <col min="11" max="11" width="9.85546875" style="5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119" t="s">
        <v>87</v>
      </c>
      <c r="C6" s="119"/>
      <c r="D6" s="119"/>
      <c r="E6" s="119"/>
      <c r="F6" s="119"/>
      <c r="G6" s="119"/>
      <c r="H6" s="119"/>
      <c r="I6" s="119"/>
      <c r="J6" s="119"/>
    </row>
    <row r="7" spans="2:13" x14ac:dyDescent="0.2">
      <c r="B7" s="120" t="s">
        <v>121</v>
      </c>
      <c r="C7" s="120"/>
      <c r="D7" s="120"/>
      <c r="E7" s="120"/>
      <c r="F7" s="120"/>
      <c r="G7" s="120"/>
      <c r="H7" s="120"/>
      <c r="I7" s="120"/>
      <c r="J7" s="120"/>
    </row>
    <row r="8" spans="2:13" x14ac:dyDescent="0.2">
      <c r="B8" s="120" t="s">
        <v>0</v>
      </c>
      <c r="C8" s="120"/>
      <c r="D8" s="120"/>
      <c r="E8" s="120"/>
      <c r="F8" s="120"/>
      <c r="G8" s="120"/>
      <c r="H8" s="120"/>
      <c r="I8" s="120"/>
      <c r="J8" s="120"/>
    </row>
    <row r="9" spans="2:13" x14ac:dyDescent="0.2">
      <c r="B9" s="7"/>
      <c r="C9" s="7"/>
      <c r="D9" s="8"/>
      <c r="E9" s="8"/>
      <c r="F9" s="8"/>
      <c r="G9" s="8"/>
      <c r="H9" s="8"/>
    </row>
    <row r="10" spans="2:13" x14ac:dyDescent="0.2">
      <c r="B10" s="9"/>
      <c r="C10" s="9"/>
      <c r="D10" s="9"/>
      <c r="E10" s="9"/>
      <c r="F10" s="9"/>
      <c r="G10" s="9"/>
      <c r="H10" s="10"/>
      <c r="I10" s="11"/>
    </row>
    <row r="11" spans="2:13" x14ac:dyDescent="0.2">
      <c r="B11" s="9"/>
      <c r="C11" s="9"/>
      <c r="D11" s="9"/>
      <c r="E11" s="9"/>
      <c r="F11" s="9"/>
      <c r="G11" s="9"/>
      <c r="H11" s="103"/>
      <c r="I11" s="11"/>
    </row>
    <row r="12" spans="2:13" x14ac:dyDescent="0.2">
      <c r="B12" s="9"/>
      <c r="C12" s="9"/>
      <c r="D12" s="9"/>
      <c r="E12" s="9"/>
      <c r="F12" s="9"/>
      <c r="G12" s="9"/>
      <c r="H12" s="12" t="s">
        <v>122</v>
      </c>
      <c r="I12" s="11"/>
      <c r="J12" s="112" t="s">
        <v>123</v>
      </c>
      <c r="K12" s="86"/>
      <c r="L12" s="60"/>
      <c r="M12" s="60"/>
    </row>
    <row r="13" spans="2:13" x14ac:dyDescent="0.2">
      <c r="I13" s="11"/>
      <c r="J13" s="2"/>
    </row>
    <row r="14" spans="2:13" x14ac:dyDescent="0.2">
      <c r="I14" s="11"/>
      <c r="J14" s="2"/>
    </row>
    <row r="15" spans="2:13" x14ac:dyDescent="0.2">
      <c r="B15" s="13"/>
      <c r="C15" s="32" t="s">
        <v>89</v>
      </c>
      <c r="D15" s="9"/>
      <c r="E15" s="9"/>
      <c r="F15" s="9"/>
      <c r="G15" s="9"/>
      <c r="H15" s="101">
        <v>542.29999999999995</v>
      </c>
      <c r="I15" s="102"/>
      <c r="J15" s="54">
        <v>534.70000000000005</v>
      </c>
      <c r="K15" s="90"/>
      <c r="L15" s="70"/>
      <c r="M15" s="70"/>
    </row>
    <row r="16" spans="2:13" hidden="1" x14ac:dyDescent="0.2">
      <c r="B16" s="9"/>
      <c r="C16" s="9" t="s">
        <v>1</v>
      </c>
      <c r="D16" s="9"/>
      <c r="E16" s="9"/>
      <c r="F16" s="9"/>
      <c r="G16" s="9"/>
      <c r="H16" s="101" t="e">
        <f>ROUND(#REF!/1000,1)*-1</f>
        <v>#REF!</v>
      </c>
      <c r="I16" s="102"/>
      <c r="J16" s="54">
        <v>0</v>
      </c>
      <c r="K16" s="87"/>
      <c r="L16" s="70"/>
      <c r="M16" s="70"/>
    </row>
    <row r="17" spans="2:13" x14ac:dyDescent="0.2">
      <c r="B17" s="9"/>
      <c r="C17" s="9"/>
      <c r="D17" s="7"/>
      <c r="E17" s="7"/>
      <c r="F17" s="9"/>
      <c r="G17" s="9"/>
      <c r="H17" s="100">
        <f>+H15</f>
        <v>542.29999999999995</v>
      </c>
      <c r="I17" s="102"/>
      <c r="J17" s="100">
        <f>+J16+J15</f>
        <v>534.70000000000005</v>
      </c>
      <c r="K17" s="88"/>
      <c r="L17" s="70"/>
      <c r="M17" s="70"/>
    </row>
    <row r="18" spans="2:13" ht="15" customHeight="1" x14ac:dyDescent="0.2">
      <c r="B18" s="9"/>
      <c r="C18" s="9"/>
      <c r="D18" s="9"/>
      <c r="E18" s="9"/>
      <c r="F18" s="9"/>
      <c r="G18" s="9"/>
      <c r="H18" s="102"/>
      <c r="I18" s="102"/>
      <c r="J18" s="70"/>
      <c r="K18" s="14"/>
    </row>
    <row r="19" spans="2:13" x14ac:dyDescent="0.2">
      <c r="B19" s="17"/>
      <c r="C19" s="30" t="s">
        <v>90</v>
      </c>
      <c r="D19" s="9"/>
      <c r="E19" s="9"/>
      <c r="F19" s="9"/>
      <c r="G19" s="9"/>
      <c r="H19" s="101">
        <v>318.3</v>
      </c>
      <c r="I19" s="102"/>
      <c r="J19" s="54">
        <v>353.9</v>
      </c>
      <c r="K19" s="87"/>
      <c r="M19" s="113"/>
    </row>
    <row r="20" spans="2:13" x14ac:dyDescent="0.2">
      <c r="B20" s="9"/>
      <c r="C20" s="9"/>
      <c r="D20" s="9"/>
      <c r="E20" s="9"/>
      <c r="F20" s="9"/>
      <c r="G20" s="9"/>
      <c r="H20" s="102"/>
      <c r="I20" s="102"/>
      <c r="J20" s="70"/>
      <c r="K20" s="14"/>
    </row>
    <row r="21" spans="2:13" x14ac:dyDescent="0.2">
      <c r="B21" s="9"/>
      <c r="C21" s="9"/>
      <c r="D21" s="7" t="s">
        <v>2</v>
      </c>
      <c r="E21" s="7"/>
      <c r="F21" s="19"/>
      <c r="G21" s="19"/>
      <c r="H21" s="100">
        <f>+H17-H19</f>
        <v>223.99999999999994</v>
      </c>
      <c r="I21" s="102"/>
      <c r="J21" s="100">
        <f>+J17-J19</f>
        <v>180.80000000000007</v>
      </c>
      <c r="K21" s="88"/>
    </row>
    <row r="22" spans="2:13" x14ac:dyDescent="0.2">
      <c r="H22" s="102"/>
      <c r="I22" s="102"/>
      <c r="J22" s="70"/>
      <c r="K22" s="20"/>
    </row>
    <row r="23" spans="2:13" x14ac:dyDescent="0.2">
      <c r="B23" s="9"/>
      <c r="C23" s="9"/>
      <c r="D23" s="9"/>
      <c r="E23" s="9"/>
      <c r="F23" s="9"/>
      <c r="G23" s="9"/>
      <c r="H23" s="102"/>
      <c r="I23" s="102"/>
      <c r="J23" s="102"/>
      <c r="K23" s="14"/>
    </row>
    <row r="24" spans="2:13" hidden="1" x14ac:dyDescent="0.2">
      <c r="B24" s="9"/>
      <c r="C24" s="9" t="s">
        <v>3</v>
      </c>
      <c r="D24" s="9"/>
      <c r="E24" s="9"/>
      <c r="F24" s="9"/>
      <c r="G24" s="9"/>
      <c r="H24" s="102"/>
      <c r="I24" s="102"/>
      <c r="J24" s="70"/>
      <c r="K24" s="14"/>
    </row>
    <row r="25" spans="2:13" hidden="1" x14ac:dyDescent="0.2">
      <c r="B25" s="9"/>
      <c r="C25" s="9"/>
      <c r="D25" s="9"/>
      <c r="E25" s="9"/>
      <c r="F25" s="9"/>
      <c r="G25" s="9"/>
      <c r="H25" s="102"/>
      <c r="I25" s="102"/>
      <c r="J25" s="70"/>
      <c r="K25" s="14"/>
    </row>
    <row r="26" spans="2:13" hidden="1" x14ac:dyDescent="0.2">
      <c r="B26" s="9"/>
      <c r="C26" s="9"/>
      <c r="D26" s="9"/>
      <c r="E26" s="9"/>
      <c r="F26" s="9"/>
      <c r="G26" s="9"/>
      <c r="H26" s="99"/>
      <c r="I26" s="102"/>
      <c r="J26" s="98"/>
      <c r="K26" s="18"/>
    </row>
    <row r="27" spans="2:13" hidden="1" x14ac:dyDescent="0.2">
      <c r="B27" s="17"/>
      <c r="C27" s="9"/>
      <c r="D27" s="9" t="s">
        <v>4</v>
      </c>
      <c r="E27" s="9"/>
      <c r="F27" s="9"/>
      <c r="G27" s="9"/>
      <c r="H27" s="87">
        <v>0</v>
      </c>
      <c r="I27" s="102"/>
      <c r="J27" s="90">
        <v>0</v>
      </c>
      <c r="K27" s="14"/>
    </row>
    <row r="28" spans="2:13" hidden="1" x14ac:dyDescent="0.2">
      <c r="B28" s="9"/>
      <c r="C28" s="9"/>
      <c r="D28" s="9" t="s">
        <v>5</v>
      </c>
      <c r="E28" s="9"/>
      <c r="F28" s="9"/>
      <c r="G28" s="9"/>
      <c r="H28" s="101">
        <v>0</v>
      </c>
      <c r="I28" s="102"/>
      <c r="J28" s="54">
        <v>0</v>
      </c>
      <c r="K28" s="18"/>
    </row>
    <row r="29" spans="2:13" hidden="1" x14ac:dyDescent="0.2">
      <c r="B29" s="9"/>
      <c r="C29" s="9"/>
      <c r="D29" s="9"/>
      <c r="E29" s="9"/>
      <c r="F29" s="9"/>
      <c r="G29" s="9"/>
      <c r="H29" s="87"/>
      <c r="I29" s="87"/>
      <c r="J29" s="90"/>
      <c r="K29" s="14"/>
    </row>
    <row r="30" spans="2:13" hidden="1" x14ac:dyDescent="0.2">
      <c r="D30" s="2" t="s">
        <v>6</v>
      </c>
      <c r="H30" s="101">
        <f>+H27+H28</f>
        <v>0</v>
      </c>
      <c r="I30" s="102"/>
      <c r="J30" s="54">
        <f>+J27+J28</f>
        <v>0</v>
      </c>
      <c r="K30" s="21"/>
    </row>
    <row r="31" spans="2:13" hidden="1" x14ac:dyDescent="0.2">
      <c r="H31" s="102"/>
      <c r="I31" s="102"/>
      <c r="J31" s="70"/>
      <c r="K31" s="20"/>
    </row>
    <row r="32" spans="2:13" hidden="1" x14ac:dyDescent="0.2">
      <c r="B32" s="9"/>
      <c r="C32" s="22" t="s">
        <v>7</v>
      </c>
      <c r="D32" s="22"/>
      <c r="E32" s="7"/>
      <c r="F32" s="19"/>
      <c r="G32" s="19"/>
      <c r="H32" s="100">
        <f>+H21-H30</f>
        <v>223.99999999999994</v>
      </c>
      <c r="I32" s="102"/>
      <c r="J32" s="100">
        <f>+J21-J30</f>
        <v>180.80000000000007</v>
      </c>
      <c r="K32" s="88"/>
    </row>
    <row r="33" spans="2:11" hidden="1" x14ac:dyDescent="0.2">
      <c r="D33" s="6" t="s">
        <v>8</v>
      </c>
      <c r="H33" s="102"/>
      <c r="I33" s="102"/>
      <c r="J33" s="70"/>
      <c r="K33" s="20"/>
    </row>
    <row r="34" spans="2:11" x14ac:dyDescent="0.2">
      <c r="C34" s="2" t="s">
        <v>9</v>
      </c>
      <c r="H34" s="102"/>
      <c r="I34" s="102"/>
      <c r="J34" s="70"/>
      <c r="K34" s="20"/>
    </row>
    <row r="35" spans="2:11" hidden="1" x14ac:dyDescent="0.2">
      <c r="D35" s="2" t="s">
        <v>10</v>
      </c>
      <c r="E35" s="9"/>
      <c r="H35" s="102">
        <v>0</v>
      </c>
      <c r="I35" s="102"/>
      <c r="J35" s="70">
        <v>0</v>
      </c>
      <c r="K35" s="14"/>
    </row>
    <row r="36" spans="2:11" x14ac:dyDescent="0.2">
      <c r="D36" s="30" t="s">
        <v>5</v>
      </c>
      <c r="E36" s="9"/>
      <c r="F36" s="9"/>
      <c r="G36" s="9"/>
      <c r="H36" s="87">
        <v>29</v>
      </c>
      <c r="I36" s="102"/>
      <c r="J36" s="90">
        <v>18.2</v>
      </c>
      <c r="K36" s="14"/>
    </row>
    <row r="37" spans="2:11" x14ac:dyDescent="0.2">
      <c r="D37" s="9" t="s">
        <v>11</v>
      </c>
      <c r="E37" s="9"/>
      <c r="F37" s="9"/>
      <c r="G37" s="9"/>
      <c r="H37" s="90">
        <v>0</v>
      </c>
      <c r="I37" s="102"/>
      <c r="J37" s="90"/>
      <c r="K37" s="87"/>
    </row>
    <row r="38" spans="2:11" x14ac:dyDescent="0.2">
      <c r="D38" s="9" t="s">
        <v>12</v>
      </c>
      <c r="E38" s="9"/>
      <c r="F38" s="9"/>
      <c r="G38" s="9"/>
      <c r="H38" s="87">
        <v>0</v>
      </c>
      <c r="I38" s="102"/>
      <c r="J38" s="90">
        <v>0</v>
      </c>
      <c r="K38" s="14"/>
    </row>
    <row r="39" spans="2:11" x14ac:dyDescent="0.2">
      <c r="H39" s="102"/>
      <c r="I39" s="102"/>
      <c r="J39" s="70"/>
      <c r="K39" s="20"/>
    </row>
    <row r="40" spans="2:11" x14ac:dyDescent="0.2">
      <c r="B40" s="9"/>
      <c r="C40" s="9" t="s">
        <v>13</v>
      </c>
      <c r="D40" s="9"/>
      <c r="E40" s="9"/>
      <c r="F40" s="9"/>
      <c r="G40" s="9"/>
      <c r="H40" s="102"/>
      <c r="I40" s="102"/>
      <c r="J40" s="70"/>
      <c r="K40" s="14"/>
    </row>
    <row r="41" spans="2:11" x14ac:dyDescent="0.2">
      <c r="B41" s="9"/>
      <c r="C41" s="30" t="s">
        <v>91</v>
      </c>
      <c r="D41" s="9"/>
      <c r="E41" s="9"/>
      <c r="F41" s="9"/>
      <c r="G41" s="9"/>
      <c r="H41" s="101">
        <v>-7.5</v>
      </c>
      <c r="I41" s="102"/>
      <c r="J41" s="54">
        <v>-0.7</v>
      </c>
      <c r="K41" s="87"/>
    </row>
    <row r="42" spans="2:11" x14ac:dyDescent="0.2">
      <c r="B42" s="9"/>
      <c r="C42" s="9"/>
      <c r="D42" s="9"/>
      <c r="E42" s="9"/>
      <c r="F42" s="9"/>
      <c r="G42" s="9"/>
      <c r="H42" s="102"/>
      <c r="I42" s="102"/>
      <c r="J42" s="70"/>
      <c r="K42" s="14"/>
    </row>
    <row r="43" spans="2:11" x14ac:dyDescent="0.2">
      <c r="H43" s="102"/>
      <c r="I43" s="102"/>
      <c r="J43" s="70"/>
      <c r="K43" s="20"/>
    </row>
    <row r="44" spans="2:11" x14ac:dyDescent="0.2">
      <c r="B44" s="13"/>
      <c r="C44" s="118" t="s">
        <v>81</v>
      </c>
      <c r="D44" s="118"/>
      <c r="E44" s="118"/>
      <c r="F44" s="118"/>
      <c r="G44" s="114"/>
      <c r="H44" s="100">
        <f>H32-H35-H36-H37-H38+H41+H42</f>
        <v>187.49999999999994</v>
      </c>
      <c r="I44" s="100"/>
      <c r="J44" s="100">
        <f>J32-J35-J36-J37-J38+J41+J42</f>
        <v>161.90000000000009</v>
      </c>
      <c r="K44" s="88"/>
    </row>
    <row r="45" spans="2:11" x14ac:dyDescent="0.2">
      <c r="B45" s="13"/>
      <c r="H45" s="102"/>
      <c r="I45" s="102"/>
      <c r="J45" s="70"/>
      <c r="K45" s="20"/>
    </row>
    <row r="46" spans="2:11" x14ac:dyDescent="0.2">
      <c r="C46" s="13" t="s">
        <v>14</v>
      </c>
      <c r="D46" s="9"/>
      <c r="E46" s="9"/>
      <c r="F46" s="9"/>
      <c r="G46" s="9"/>
      <c r="H46" s="102"/>
      <c r="I46" s="102"/>
      <c r="J46" s="70"/>
      <c r="K46" s="14"/>
    </row>
    <row r="47" spans="2:11" x14ac:dyDescent="0.2">
      <c r="H47" s="102"/>
      <c r="I47" s="102"/>
      <c r="J47" s="70"/>
      <c r="K47" s="24"/>
    </row>
    <row r="48" spans="2:11" x14ac:dyDescent="0.2">
      <c r="C48" s="13" t="s">
        <v>15</v>
      </c>
      <c r="H48" s="102">
        <v>30.56</v>
      </c>
      <c r="I48" s="102"/>
      <c r="J48" s="70">
        <v>25.17</v>
      </c>
      <c r="K48" s="87"/>
    </row>
    <row r="49" spans="2:11" x14ac:dyDescent="0.2">
      <c r="B49" s="9"/>
      <c r="C49" s="32" t="s">
        <v>95</v>
      </c>
      <c r="H49" s="102">
        <v>0</v>
      </c>
      <c r="I49" s="102"/>
      <c r="J49" s="70">
        <v>0</v>
      </c>
      <c r="K49" s="87"/>
    </row>
    <row r="50" spans="2:11" x14ac:dyDescent="0.2">
      <c r="H50" s="101"/>
      <c r="I50" s="102"/>
      <c r="J50" s="54"/>
      <c r="K50" s="25"/>
    </row>
    <row r="51" spans="2:11" x14ac:dyDescent="0.2">
      <c r="H51" s="102"/>
      <c r="I51" s="102"/>
      <c r="J51" s="70"/>
      <c r="K51" s="20"/>
    </row>
    <row r="52" spans="2:11" ht="13.5" thickBot="1" x14ac:dyDescent="0.25">
      <c r="C52" s="7" t="s">
        <v>82</v>
      </c>
      <c r="D52" s="7"/>
      <c r="E52" s="7"/>
      <c r="F52" s="9"/>
      <c r="G52" s="9"/>
      <c r="H52" s="80">
        <f>H44-H48-H49</f>
        <v>156.93999999999994</v>
      </c>
      <c r="I52" s="102"/>
      <c r="J52" s="80">
        <f>J44-J48-J49</f>
        <v>136.73000000000008</v>
      </c>
      <c r="K52" s="88"/>
    </row>
    <row r="53" spans="2:11" ht="13.5" thickTop="1" x14ac:dyDescent="0.2">
      <c r="H53" s="102"/>
      <c r="I53" s="102"/>
      <c r="J53" s="70"/>
      <c r="K53" s="14"/>
    </row>
    <row r="54" spans="2:11" x14ac:dyDescent="0.2">
      <c r="H54" s="102"/>
      <c r="I54" s="102"/>
      <c r="J54" s="70"/>
      <c r="K54" s="14"/>
    </row>
    <row r="55" spans="2:11" x14ac:dyDescent="0.2">
      <c r="H55" s="102"/>
      <c r="I55" s="102"/>
      <c r="J55" s="70"/>
      <c r="K55" s="14"/>
    </row>
    <row r="56" spans="2:11" x14ac:dyDescent="0.2">
      <c r="B56" s="27"/>
      <c r="H56" s="102"/>
      <c r="I56" s="102"/>
      <c r="J56" s="70"/>
    </row>
    <row r="57" spans="2:11" x14ac:dyDescent="0.2">
      <c r="B57" s="27"/>
      <c r="H57" s="97"/>
      <c r="I57" s="97"/>
      <c r="J57" s="70"/>
      <c r="K57" s="28"/>
    </row>
    <row r="58" spans="2:11" x14ac:dyDescent="0.2">
      <c r="B58" s="20"/>
      <c r="C58" s="29"/>
      <c r="D58" s="20"/>
      <c r="H58" s="102"/>
      <c r="I58" s="102"/>
      <c r="J58" s="70"/>
    </row>
    <row r="59" spans="2:11" x14ac:dyDescent="0.2">
      <c r="B59" s="20"/>
      <c r="C59" s="115" t="s">
        <v>120</v>
      </c>
      <c r="D59" s="20"/>
      <c r="E59" s="30"/>
      <c r="F59" s="85"/>
      <c r="G59" s="116"/>
      <c r="H59" s="96"/>
      <c r="I59" s="101"/>
      <c r="J59" s="70"/>
    </row>
    <row r="60" spans="2:11" x14ac:dyDescent="0.2">
      <c r="B60" s="20"/>
      <c r="C60" s="32"/>
      <c r="D60" s="32" t="s">
        <v>92</v>
      </c>
      <c r="E60" s="30"/>
      <c r="F60" s="30"/>
      <c r="G60" s="117" t="s">
        <v>98</v>
      </c>
      <c r="H60" s="117"/>
      <c r="I60" s="117"/>
      <c r="J60" s="70"/>
    </row>
    <row r="61" spans="2:11" x14ac:dyDescent="0.2">
      <c r="H61" s="102"/>
      <c r="I61" s="102"/>
      <c r="J61" s="70"/>
    </row>
    <row r="62" spans="2:11" x14ac:dyDescent="0.2">
      <c r="H62" s="102"/>
      <c r="I62" s="102"/>
      <c r="J62" s="70"/>
    </row>
    <row r="63" spans="2:11" x14ac:dyDescent="0.2">
      <c r="H63" s="102"/>
      <c r="I63" s="102"/>
      <c r="J63" s="70"/>
    </row>
    <row r="64" spans="2:11" x14ac:dyDescent="0.2">
      <c r="H64" s="102"/>
      <c r="I64" s="102"/>
      <c r="J64" s="70"/>
    </row>
    <row r="65" spans="8:10" x14ac:dyDescent="0.2">
      <c r="H65" s="102"/>
      <c r="I65" s="102"/>
      <c r="J65" s="70"/>
    </row>
    <row r="66" spans="8:10" x14ac:dyDescent="0.2">
      <c r="H66" s="102"/>
      <c r="I66" s="102"/>
      <c r="J66" s="70"/>
    </row>
    <row r="67" spans="8:10" x14ac:dyDescent="0.2">
      <c r="H67" s="102"/>
      <c r="I67" s="102"/>
      <c r="J67" s="70"/>
    </row>
    <row r="68" spans="8:10" x14ac:dyDescent="0.2">
      <c r="H68" s="102"/>
      <c r="I68" s="102"/>
      <c r="J68" s="70"/>
    </row>
    <row r="69" spans="8:10" x14ac:dyDescent="0.2">
      <c r="H69" s="102"/>
      <c r="I69" s="102"/>
      <c r="J69" s="70"/>
    </row>
    <row r="70" spans="8:10" x14ac:dyDescent="0.2">
      <c r="H70" s="102"/>
      <c r="I70" s="102"/>
      <c r="J70" s="70"/>
    </row>
    <row r="71" spans="8:10" x14ac:dyDescent="0.2">
      <c r="H71" s="102"/>
      <c r="I71" s="102"/>
      <c r="J71" s="70"/>
    </row>
    <row r="72" spans="8:10" x14ac:dyDescent="0.2">
      <c r="H72" s="102"/>
      <c r="I72" s="102"/>
      <c r="J72" s="70"/>
    </row>
    <row r="73" spans="8:10" x14ac:dyDescent="0.2">
      <c r="H73" s="102"/>
      <c r="I73" s="102"/>
      <c r="J73" s="70"/>
    </row>
    <row r="74" spans="8:10" x14ac:dyDescent="0.2">
      <c r="H74" s="102"/>
      <c r="I74" s="102"/>
      <c r="J74" s="70"/>
    </row>
    <row r="75" spans="8:10" x14ac:dyDescent="0.2">
      <c r="H75" s="102"/>
      <c r="I75" s="102"/>
      <c r="J75" s="70"/>
    </row>
    <row r="76" spans="8:10" x14ac:dyDescent="0.2">
      <c r="H76" s="102"/>
      <c r="I76" s="102"/>
      <c r="J76" s="70"/>
    </row>
    <row r="77" spans="8:10" x14ac:dyDescent="0.2">
      <c r="H77" s="102"/>
      <c r="I77" s="102"/>
      <c r="J77" s="70"/>
    </row>
  </sheetData>
  <mergeCells count="5">
    <mergeCell ref="G60:I60"/>
    <mergeCell ref="C44:F44"/>
    <mergeCell ref="B6:J6"/>
    <mergeCell ref="B7:J7"/>
    <mergeCell ref="B8:J8"/>
  </mergeCells>
  <phoneticPr fontId="0" type="noConversion"/>
  <pageMargins left="0.43" right="0.16" top="0.46" bottom="0.4" header="0.31" footer="0.28000000000000003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76"/>
  <sheetViews>
    <sheetView showGridLines="0" zoomScale="90" zoomScaleNormal="90" workbookViewId="0">
      <selection activeCell="G38" sqref="G38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.5703125" style="1" customWidth="1"/>
    <col min="10" max="10" width="9.28515625" style="1" bestFit="1" customWidth="1"/>
    <col min="11" max="16384" width="9.140625" style="1"/>
  </cols>
  <sheetData>
    <row r="3" spans="2:11" x14ac:dyDescent="0.2">
      <c r="C3" s="33"/>
      <c r="G3" s="3"/>
    </row>
    <row r="4" spans="2:11" x14ac:dyDescent="0.2">
      <c r="C4" s="33"/>
    </row>
    <row r="5" spans="2:11" ht="18" x14ac:dyDescent="0.25">
      <c r="B5" s="34"/>
      <c r="C5" s="33"/>
      <c r="G5" s="2"/>
      <c r="H5" s="2"/>
    </row>
    <row r="6" spans="2:11" x14ac:dyDescent="0.2">
      <c r="B6" s="119" t="s">
        <v>87</v>
      </c>
      <c r="C6" s="119"/>
      <c r="D6" s="119"/>
      <c r="E6" s="119"/>
      <c r="F6" s="119"/>
      <c r="G6" s="119"/>
      <c r="H6" s="119"/>
      <c r="I6" s="119"/>
    </row>
    <row r="7" spans="2:11" x14ac:dyDescent="0.2">
      <c r="B7" s="118" t="s">
        <v>117</v>
      </c>
      <c r="C7" s="126"/>
      <c r="D7" s="126"/>
      <c r="E7" s="126"/>
      <c r="F7" s="126"/>
      <c r="G7" s="126"/>
      <c r="H7" s="126"/>
      <c r="I7" s="126"/>
    </row>
    <row r="8" spans="2:11" x14ac:dyDescent="0.2">
      <c r="B8" s="126" t="s">
        <v>16</v>
      </c>
      <c r="C8" s="126"/>
      <c r="D8" s="126"/>
      <c r="E8" s="126"/>
      <c r="F8" s="126"/>
      <c r="G8" s="126"/>
      <c r="H8" s="126"/>
      <c r="I8" s="126"/>
    </row>
    <row r="9" spans="2:11" x14ac:dyDescent="0.2">
      <c r="B9" s="35"/>
      <c r="C9" s="36"/>
      <c r="D9" s="36"/>
      <c r="E9" s="36"/>
      <c r="F9" s="36"/>
      <c r="G9" s="36"/>
      <c r="H9" s="37"/>
      <c r="I9" s="36"/>
    </row>
    <row r="10" spans="2:11" x14ac:dyDescent="0.2">
      <c r="B10" s="38" t="s">
        <v>107</v>
      </c>
      <c r="C10" s="30"/>
      <c r="D10" s="30"/>
      <c r="E10" s="30"/>
      <c r="F10" s="30"/>
      <c r="G10" s="39"/>
      <c r="H10" s="40"/>
      <c r="I10" s="37"/>
    </row>
    <row r="11" spans="2:11" x14ac:dyDescent="0.2">
      <c r="B11" s="38"/>
      <c r="C11" s="30"/>
      <c r="D11" s="30"/>
      <c r="E11" s="30"/>
      <c r="F11" s="30"/>
      <c r="G11" s="12" t="s">
        <v>122</v>
      </c>
      <c r="H11" s="30"/>
      <c r="I11" s="12" t="s">
        <v>119</v>
      </c>
    </row>
    <row r="12" spans="2:11" x14ac:dyDescent="0.2">
      <c r="B12" s="110" t="s">
        <v>108</v>
      </c>
      <c r="C12" s="30"/>
      <c r="D12" s="30"/>
      <c r="E12" s="30"/>
      <c r="F12" s="30"/>
      <c r="G12" s="42"/>
      <c r="H12" s="42"/>
      <c r="I12" s="16"/>
    </row>
    <row r="13" spans="2:11" x14ac:dyDescent="0.2">
      <c r="B13" s="30" t="s">
        <v>17</v>
      </c>
      <c r="C13" s="30"/>
      <c r="D13" s="30"/>
      <c r="E13" s="30"/>
      <c r="F13" s="30"/>
      <c r="G13" s="30">
        <v>165.7</v>
      </c>
      <c r="H13" s="30"/>
      <c r="I13" s="30">
        <v>177.4</v>
      </c>
      <c r="J13" s="30"/>
    </row>
    <row r="14" spans="2:11" x14ac:dyDescent="0.2">
      <c r="B14" s="30" t="s">
        <v>18</v>
      </c>
      <c r="C14" s="30"/>
      <c r="D14" s="30"/>
      <c r="E14" s="30"/>
      <c r="F14" s="30"/>
      <c r="G14" s="30">
        <v>337.97</v>
      </c>
      <c r="H14" s="30"/>
      <c r="I14" s="30">
        <v>258.60000000000002</v>
      </c>
      <c r="J14" s="30"/>
      <c r="K14" s="43"/>
    </row>
    <row r="15" spans="2:11" hidden="1" x14ac:dyDescent="0.2">
      <c r="B15" s="30"/>
      <c r="C15" s="30"/>
      <c r="D15" s="30"/>
      <c r="E15" s="30"/>
      <c r="F15" s="30"/>
      <c r="G15" s="30"/>
      <c r="H15" s="30"/>
      <c r="I15" s="30"/>
      <c r="J15" s="30"/>
    </row>
    <row r="16" spans="2:11" x14ac:dyDescent="0.2">
      <c r="B16" s="30" t="s">
        <v>20</v>
      </c>
      <c r="C16" s="30"/>
      <c r="D16" s="30"/>
      <c r="E16" s="30"/>
      <c r="F16" s="30"/>
      <c r="G16" s="31">
        <v>53.6</v>
      </c>
      <c r="H16" s="44"/>
      <c r="I16" s="31">
        <v>61.6</v>
      </c>
      <c r="J16" s="44"/>
    </row>
    <row r="17" spans="1:11" x14ac:dyDescent="0.2">
      <c r="B17"/>
      <c r="C17" s="22" t="s">
        <v>110</v>
      </c>
      <c r="D17" s="36"/>
      <c r="E17" s="30"/>
      <c r="F17" s="30"/>
      <c r="G17" s="45">
        <f>SUM(G13:G16)</f>
        <v>557.27</v>
      </c>
      <c r="H17" s="45"/>
      <c r="I17" s="45">
        <f>SUM(I13:I16)</f>
        <v>497.6</v>
      </c>
      <c r="J17" s="45"/>
    </row>
    <row r="18" spans="1:11" ht="15" customHeight="1" x14ac:dyDescent="0.2"/>
    <row r="19" spans="1:11" x14ac:dyDescent="0.2">
      <c r="A19"/>
      <c r="B19" s="15" t="s">
        <v>109</v>
      </c>
      <c r="C19" s="30"/>
      <c r="D19" s="30"/>
      <c r="E19" s="30"/>
      <c r="F19" s="30"/>
      <c r="G19" s="45"/>
      <c r="H19" s="45"/>
      <c r="I19" s="45"/>
      <c r="J19" s="45"/>
    </row>
    <row r="20" spans="1:11" x14ac:dyDescent="0.2">
      <c r="B20" s="30" t="s">
        <v>21</v>
      </c>
      <c r="C20" s="30"/>
      <c r="D20" s="30"/>
      <c r="E20" s="30"/>
      <c r="F20" s="30"/>
      <c r="G20" s="44">
        <v>13625.85</v>
      </c>
      <c r="H20" s="44"/>
      <c r="I20" s="44">
        <v>13763.7</v>
      </c>
      <c r="J20" s="44"/>
    </row>
    <row r="21" spans="1:11" hidden="1" x14ac:dyDescent="0.2">
      <c r="B21" s="30" t="s">
        <v>22</v>
      </c>
      <c r="C21" s="30"/>
      <c r="D21" s="30"/>
      <c r="E21" s="30"/>
      <c r="F21" s="30"/>
      <c r="G21" s="44">
        <v>0</v>
      </c>
      <c r="H21" s="44"/>
      <c r="I21" s="44">
        <v>0</v>
      </c>
      <c r="J21" s="44"/>
    </row>
    <row r="22" spans="1:11" x14ac:dyDescent="0.2">
      <c r="B22" s="1" t="s">
        <v>76</v>
      </c>
      <c r="C22" s="30"/>
      <c r="D22" s="30"/>
      <c r="E22" s="30"/>
      <c r="F22" s="30"/>
      <c r="G22" s="44">
        <v>3500</v>
      </c>
      <c r="H22" s="44"/>
      <c r="I22" s="44">
        <v>3500</v>
      </c>
      <c r="J22" s="44"/>
    </row>
    <row r="23" spans="1:11" ht="13.5" customHeight="1" x14ac:dyDescent="0.2">
      <c r="B23" s="30" t="s">
        <v>104</v>
      </c>
      <c r="C23" s="30"/>
      <c r="D23" s="30"/>
      <c r="E23" s="30"/>
      <c r="F23" s="30"/>
      <c r="G23" s="31">
        <v>199.9</v>
      </c>
      <c r="H23" s="44"/>
      <c r="I23" s="31">
        <v>199.9</v>
      </c>
      <c r="J23" s="44"/>
      <c r="K23" s="43"/>
    </row>
    <row r="24" spans="1:11" x14ac:dyDescent="0.2">
      <c r="B24"/>
      <c r="C24" s="22" t="s">
        <v>111</v>
      </c>
      <c r="D24" s="36"/>
      <c r="E24" s="30"/>
      <c r="F24" s="30"/>
      <c r="G24" s="45">
        <f>SUM(G20:G23)</f>
        <v>17325.75</v>
      </c>
      <c r="H24" s="44"/>
      <c r="I24" s="45">
        <f>SUM(I20:I23)</f>
        <v>17463.600000000002</v>
      </c>
      <c r="J24" s="44"/>
    </row>
    <row r="25" spans="1:11" x14ac:dyDescent="0.2">
      <c r="H25" s="45"/>
      <c r="J25" s="45"/>
    </row>
    <row r="26" spans="1:11" x14ac:dyDescent="0.2">
      <c r="B26"/>
      <c r="C26" s="35"/>
      <c r="D26" s="36"/>
      <c r="E26" s="30"/>
      <c r="F26" s="30"/>
      <c r="G26" s="46"/>
      <c r="H26" s="45"/>
      <c r="I26" s="46"/>
      <c r="J26" s="45"/>
    </row>
    <row r="27" spans="1:11" ht="13.5" thickBot="1" x14ac:dyDescent="0.25">
      <c r="B27" s="30"/>
      <c r="C27" s="7" t="s">
        <v>112</v>
      </c>
      <c r="D27" s="35"/>
      <c r="E27" s="30"/>
      <c r="F27" s="30"/>
      <c r="G27" s="47">
        <f>+G24+G17</f>
        <v>17883.02</v>
      </c>
      <c r="H27" s="30"/>
      <c r="I27" s="47">
        <f>+I24+I17</f>
        <v>17961.2</v>
      </c>
      <c r="J27" s="30"/>
    </row>
    <row r="28" spans="1:11" ht="13.5" thickTop="1" x14ac:dyDescent="0.2">
      <c r="H28" s="42"/>
      <c r="J28" s="42"/>
    </row>
    <row r="31" spans="1:11" x14ac:dyDescent="0.2">
      <c r="B31" s="48" t="s">
        <v>23</v>
      </c>
      <c r="C31" s="30"/>
      <c r="D31" s="30"/>
      <c r="E31" s="30"/>
      <c r="F31" s="30"/>
      <c r="G31" s="30"/>
      <c r="H31" s="30"/>
      <c r="I31" s="30"/>
      <c r="J31" s="30"/>
    </row>
    <row r="32" spans="1:11" x14ac:dyDescent="0.2">
      <c r="B32"/>
      <c r="C32"/>
      <c r="D32" s="30"/>
      <c r="E32" s="30"/>
      <c r="F32" s="30"/>
      <c r="G32" s="30"/>
      <c r="H32" s="30"/>
      <c r="I32" s="30"/>
      <c r="J32" s="30"/>
    </row>
    <row r="33" spans="2:10" x14ac:dyDescent="0.2">
      <c r="B33" s="110" t="s">
        <v>108</v>
      </c>
      <c r="C33" s="30"/>
      <c r="D33" s="30"/>
      <c r="E33" s="30"/>
      <c r="F33" s="30"/>
      <c r="G33" s="30"/>
      <c r="H33" s="30"/>
      <c r="I33" s="30"/>
      <c r="J33" s="30"/>
    </row>
    <row r="34" spans="2:10" x14ac:dyDescent="0.2">
      <c r="B34"/>
      <c r="C34" s="30"/>
      <c r="D34" s="30"/>
      <c r="E34" s="30"/>
      <c r="F34" s="30"/>
      <c r="G34" s="30"/>
      <c r="H34" s="30"/>
      <c r="I34" s="30"/>
      <c r="J34" s="30"/>
    </row>
    <row r="35" spans="2:10" hidden="1" x14ac:dyDescent="0.2">
      <c r="B35" s="30" t="s">
        <v>24</v>
      </c>
      <c r="C35" s="30"/>
      <c r="D35" s="30"/>
      <c r="E35" s="30"/>
      <c r="F35" s="30"/>
      <c r="G35" s="30">
        <v>0</v>
      </c>
      <c r="H35" s="30"/>
      <c r="I35" s="30">
        <v>0</v>
      </c>
      <c r="J35" s="30"/>
    </row>
    <row r="36" spans="2:10" x14ac:dyDescent="0.2">
      <c r="B36" s="30" t="s">
        <v>25</v>
      </c>
      <c r="C36" s="30"/>
      <c r="D36" s="30"/>
      <c r="E36" s="30"/>
      <c r="F36" s="30"/>
      <c r="G36" s="31">
        <v>1345.9</v>
      </c>
      <c r="H36" s="30"/>
      <c r="I36" s="31">
        <v>1368.6</v>
      </c>
      <c r="J36" s="30"/>
    </row>
    <row r="37" spans="2:10" hidden="1" x14ac:dyDescent="0.2">
      <c r="B37" s="1" t="s">
        <v>26</v>
      </c>
      <c r="C37" s="30"/>
      <c r="D37" s="30"/>
      <c r="E37" s="30"/>
      <c r="F37" s="30"/>
      <c r="G37" s="31">
        <v>0</v>
      </c>
      <c r="H37" s="30"/>
      <c r="I37" s="31">
        <v>0</v>
      </c>
      <c r="J37" s="30"/>
    </row>
    <row r="38" spans="2:10" x14ac:dyDescent="0.2">
      <c r="B38" s="30"/>
      <c r="C38" s="30"/>
      <c r="D38" s="30"/>
      <c r="E38" s="30"/>
      <c r="F38" s="30"/>
      <c r="G38" s="15">
        <f>SUM(G35:G37)</f>
        <v>1345.9</v>
      </c>
      <c r="H38" s="15"/>
      <c r="I38" s="15">
        <f>SUM(I35:I37)</f>
        <v>1368.6</v>
      </c>
      <c r="J38" s="15"/>
    </row>
    <row r="39" spans="2:10" x14ac:dyDescent="0.2">
      <c r="G39" s="49"/>
      <c r="I39" s="49"/>
    </row>
    <row r="40" spans="2:10" x14ac:dyDescent="0.2">
      <c r="B40" s="30" t="s">
        <v>27</v>
      </c>
      <c r="C40" s="30"/>
      <c r="D40" s="30"/>
      <c r="E40" s="30"/>
      <c r="F40" s="89"/>
      <c r="G40" s="30">
        <v>248.5</v>
      </c>
      <c r="H40" s="30"/>
      <c r="I40" s="30">
        <v>375.7</v>
      </c>
      <c r="J40" s="30"/>
    </row>
    <row r="41" spans="2:10" x14ac:dyDescent="0.2">
      <c r="B41" s="30" t="s">
        <v>28</v>
      </c>
      <c r="C41" s="30"/>
      <c r="D41" s="30"/>
      <c r="E41" s="30"/>
      <c r="F41" s="89"/>
      <c r="G41" s="31">
        <v>201.5</v>
      </c>
      <c r="H41" s="30"/>
      <c r="I41" s="31">
        <v>160.80000000000001</v>
      </c>
      <c r="J41" s="30"/>
    </row>
    <row r="42" spans="2:10" x14ac:dyDescent="0.2">
      <c r="B42" s="50"/>
      <c r="C42" s="35"/>
      <c r="D42"/>
      <c r="E42"/>
      <c r="F42"/>
      <c r="G42" s="45">
        <f>SUM(G40:G41)</f>
        <v>450</v>
      </c>
      <c r="H42" s="44"/>
      <c r="I42" s="45">
        <f>SUM(I40:I41)</f>
        <v>536.5</v>
      </c>
      <c r="J42" s="44"/>
    </row>
    <row r="43" spans="2:10" x14ac:dyDescent="0.2">
      <c r="B43" s="50"/>
      <c r="C43" s="35"/>
      <c r="D43"/>
      <c r="E43"/>
      <c r="F43"/>
      <c r="G43" s="45"/>
      <c r="H43" s="44"/>
      <c r="I43" s="45"/>
      <c r="J43" s="44"/>
    </row>
    <row r="44" spans="2:10" x14ac:dyDescent="0.2">
      <c r="B44" s="50"/>
      <c r="C44" s="22" t="s">
        <v>113</v>
      </c>
      <c r="D44"/>
      <c r="E44"/>
      <c r="F44"/>
      <c r="G44" s="45">
        <f>G38+G42</f>
        <v>1795.9</v>
      </c>
      <c r="H44" s="44"/>
      <c r="I44" s="45">
        <f>I38+I42</f>
        <v>1905.1</v>
      </c>
      <c r="J44" s="44"/>
    </row>
    <row r="45" spans="2:10" x14ac:dyDescent="0.2">
      <c r="B45" s="50"/>
      <c r="C45" s="35"/>
      <c r="D45"/>
      <c r="E45"/>
      <c r="F45"/>
      <c r="G45" s="45"/>
      <c r="H45" s="44"/>
      <c r="I45" s="45"/>
      <c r="J45" s="44"/>
    </row>
    <row r="46" spans="2:10" x14ac:dyDescent="0.2">
      <c r="B46" s="15" t="s">
        <v>109</v>
      </c>
      <c r="C46" s="35"/>
      <c r="D46"/>
      <c r="E46"/>
      <c r="F46"/>
      <c r="G46" s="45"/>
      <c r="H46" s="44"/>
      <c r="I46" s="45"/>
      <c r="J46" s="44"/>
    </row>
    <row r="47" spans="2:10" x14ac:dyDescent="0.2">
      <c r="B47" s="30"/>
      <c r="D47" s="36"/>
      <c r="E47" s="30"/>
      <c r="F47" s="30"/>
      <c r="H47" s="44"/>
      <c r="J47" s="44"/>
    </row>
    <row r="48" spans="2:10" x14ac:dyDescent="0.2">
      <c r="B48" t="s">
        <v>105</v>
      </c>
      <c r="C48"/>
      <c r="D48"/>
      <c r="E48"/>
      <c r="F48"/>
      <c r="G48" s="51">
        <v>1344.7</v>
      </c>
      <c r="H48" s="52"/>
      <c r="I48" s="51">
        <v>1344.7</v>
      </c>
      <c r="J48" s="52"/>
    </row>
    <row r="49" spans="2:12" x14ac:dyDescent="0.2">
      <c r="B49" s="30" t="s">
        <v>29</v>
      </c>
      <c r="C49"/>
      <c r="D49"/>
      <c r="E49"/>
      <c r="F49" s="89"/>
      <c r="G49" s="31">
        <v>8523.7000000000007</v>
      </c>
      <c r="H49"/>
      <c r="I49" s="31">
        <v>8649.6</v>
      </c>
      <c r="J49"/>
    </row>
    <row r="50" spans="2:12" x14ac:dyDescent="0.2">
      <c r="B50" s="30"/>
      <c r="C50"/>
      <c r="D50"/>
      <c r="E50"/>
      <c r="F50" s="89"/>
      <c r="G50" s="44"/>
      <c r="H50"/>
      <c r="I50" s="44"/>
      <c r="J50"/>
    </row>
    <row r="51" spans="2:12" x14ac:dyDescent="0.2">
      <c r="C51" s="22" t="s">
        <v>114</v>
      </c>
      <c r="D51" s="30"/>
      <c r="E51" s="30"/>
      <c r="F51" s="30"/>
      <c r="G51" s="45">
        <f>SUM(G48:G49)</f>
        <v>9868.4000000000015</v>
      </c>
      <c r="H51"/>
      <c r="I51" s="45">
        <f>SUM(I48:I49)</f>
        <v>9994.3000000000011</v>
      </c>
      <c r="J51"/>
    </row>
    <row r="52" spans="2:12" x14ac:dyDescent="0.2">
      <c r="C52" s="35"/>
      <c r="D52" s="30"/>
      <c r="E52" s="30"/>
      <c r="F52" s="30"/>
      <c r="G52" s="45"/>
      <c r="H52"/>
      <c r="I52" s="45"/>
      <c r="J52"/>
    </row>
    <row r="53" spans="2:12" x14ac:dyDescent="0.2">
      <c r="C53" s="22" t="s">
        <v>106</v>
      </c>
      <c r="G53" s="100">
        <f>+G44+G51</f>
        <v>11664.300000000001</v>
      </c>
      <c r="H53" s="44"/>
      <c r="I53" s="100">
        <f>+I44+I51</f>
        <v>11899.400000000001</v>
      </c>
      <c r="J53" s="44"/>
    </row>
    <row r="54" spans="2:12" x14ac:dyDescent="0.2">
      <c r="B54" s="30"/>
      <c r="D54" s="35"/>
      <c r="E54" s="30"/>
      <c r="F54" s="30"/>
      <c r="G54" s="43"/>
      <c r="H54" s="45"/>
      <c r="I54" s="43"/>
      <c r="J54" s="45"/>
    </row>
    <row r="55" spans="2:12" x14ac:dyDescent="0.2">
      <c r="B55" s="45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30"/>
      <c r="D56" s="30"/>
      <c r="E56" s="30"/>
      <c r="F56" s="30"/>
      <c r="G56" s="30"/>
      <c r="H56" s="30"/>
      <c r="I56" s="30"/>
      <c r="J56" s="30"/>
    </row>
    <row r="57" spans="2:12" x14ac:dyDescent="0.2">
      <c r="B57" s="30" t="s">
        <v>31</v>
      </c>
      <c r="C57" s="30"/>
      <c r="D57" s="30"/>
      <c r="E57" s="30"/>
      <c r="F57" s="30"/>
      <c r="G57" s="30">
        <v>2301.6999999999998</v>
      </c>
      <c r="H57" s="30"/>
      <c r="I57" s="30">
        <v>2301.6999999999998</v>
      </c>
      <c r="J57" s="30"/>
    </row>
    <row r="58" spans="2:12" hidden="1" x14ac:dyDescent="0.2">
      <c r="B58" s="30" t="s">
        <v>93</v>
      </c>
      <c r="C58" s="30"/>
      <c r="D58" s="30"/>
      <c r="E58" s="30"/>
      <c r="F58" s="30"/>
      <c r="G58" s="30">
        <v>0</v>
      </c>
      <c r="H58" s="30"/>
      <c r="I58" s="30">
        <v>0</v>
      </c>
      <c r="J58" s="30"/>
    </row>
    <row r="59" spans="2:12" x14ac:dyDescent="0.2">
      <c r="B59" s="1" t="s">
        <v>32</v>
      </c>
      <c r="G59" s="30">
        <v>3760.1</v>
      </c>
      <c r="I59" s="30">
        <v>3187.2</v>
      </c>
      <c r="L59" s="43"/>
    </row>
    <row r="60" spans="2:12" x14ac:dyDescent="0.2">
      <c r="B60" s="32" t="s">
        <v>33</v>
      </c>
      <c r="C60" s="30"/>
      <c r="D60" s="30"/>
      <c r="E60" s="30"/>
      <c r="F60" s="30"/>
      <c r="G60" s="54">
        <v>156.9</v>
      </c>
      <c r="H60" s="44"/>
      <c r="I60" s="54">
        <v>572.9</v>
      </c>
      <c r="J60" s="44"/>
    </row>
    <row r="61" spans="2:12" x14ac:dyDescent="0.2">
      <c r="B61" s="30"/>
      <c r="C61" s="7" t="s">
        <v>115</v>
      </c>
      <c r="D61" s="36"/>
      <c r="E61" s="30"/>
      <c r="F61" s="30"/>
      <c r="G61" s="55">
        <f>SUM(G57:G60)</f>
        <v>6218.6999999999989</v>
      </c>
      <c r="H61" s="41"/>
      <c r="I61" s="55">
        <f>SUM(I57:I60)</f>
        <v>6061.7999999999993</v>
      </c>
      <c r="J61" s="41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7" t="s">
        <v>116</v>
      </c>
      <c r="D63" s="35"/>
      <c r="E63" s="30"/>
      <c r="F63" s="30"/>
      <c r="G63" s="26">
        <f>+G53+G61</f>
        <v>17883</v>
      </c>
      <c r="H63" s="42"/>
      <c r="I63" s="26">
        <f>+I53+I61</f>
        <v>17961.2</v>
      </c>
      <c r="J63" s="42"/>
    </row>
    <row r="64" spans="2:12" ht="13.5" thickTop="1" x14ac:dyDescent="0.2">
      <c r="B64"/>
      <c r="C64"/>
      <c r="D64"/>
      <c r="E64"/>
      <c r="F64"/>
      <c r="G64" s="53"/>
      <c r="H64"/>
      <c r="I64"/>
    </row>
    <row r="65" spans="2:9" x14ac:dyDescent="0.2">
      <c r="B65"/>
      <c r="C65"/>
      <c r="D65"/>
      <c r="E65"/>
      <c r="F65"/>
      <c r="G65" s="53"/>
      <c r="H65"/>
      <c r="I65"/>
    </row>
    <row r="66" spans="2:9" x14ac:dyDescent="0.2">
      <c r="B66"/>
      <c r="C66"/>
      <c r="D66"/>
      <c r="E66"/>
      <c r="F66"/>
      <c r="G66" s="70"/>
      <c r="H66" s="30"/>
      <c r="I66" s="30"/>
    </row>
    <row r="67" spans="2:9" x14ac:dyDescent="0.2">
      <c r="B67" s="30"/>
      <c r="C67" s="30"/>
      <c r="D67" s="30"/>
      <c r="E67" s="30"/>
      <c r="F67" s="30"/>
      <c r="G67" s="30"/>
      <c r="H67" s="30"/>
      <c r="I67" s="30"/>
    </row>
    <row r="68" spans="2:9" x14ac:dyDescent="0.2">
      <c r="B68" s="30"/>
      <c r="C68"/>
      <c r="D68"/>
      <c r="E68"/>
      <c r="F68"/>
      <c r="G68" s="56"/>
      <c r="H68"/>
      <c r="I68" s="30"/>
    </row>
    <row r="69" spans="2:9" x14ac:dyDescent="0.2">
      <c r="B69" s="31"/>
      <c r="C69" s="31"/>
      <c r="D69" s="30"/>
      <c r="E69" s="36"/>
      <c r="F69" s="57"/>
      <c r="G69" s="57"/>
      <c r="H69" s="36"/>
      <c r="I69" s="30"/>
    </row>
    <row r="70" spans="2:9" x14ac:dyDescent="0.2">
      <c r="B70" s="122" t="s">
        <v>92</v>
      </c>
      <c r="C70" s="122"/>
      <c r="D70" s="30"/>
      <c r="F70" s="127" t="s">
        <v>98</v>
      </c>
      <c r="G70" s="128"/>
      <c r="H70" s="30"/>
      <c r="I70" s="58"/>
    </row>
    <row r="71" spans="2:9" x14ac:dyDescent="0.2">
      <c r="B71" s="122"/>
      <c r="C71" s="122"/>
      <c r="D71" s="30"/>
      <c r="E71"/>
      <c r="F71" s="123"/>
      <c r="G71" s="123"/>
      <c r="H71" s="37"/>
      <c r="I71" s="37"/>
    </row>
    <row r="72" spans="2:9" x14ac:dyDescent="0.2">
      <c r="B72" s="37"/>
      <c r="C72" s="30"/>
      <c r="D72" s="37"/>
      <c r="E72" s="36"/>
      <c r="F72" s="36"/>
      <c r="G72" s="36"/>
      <c r="H72" s="36"/>
      <c r="I72" s="36"/>
    </row>
    <row r="73" spans="2:9" x14ac:dyDescent="0.2">
      <c r="D73" s="36"/>
      <c r="H73" s="30"/>
      <c r="I73" s="30"/>
    </row>
    <row r="74" spans="2:9" x14ac:dyDescent="0.2">
      <c r="B74" s="124"/>
      <c r="C74" s="124"/>
      <c r="D74" s="124"/>
      <c r="E74" s="124"/>
      <c r="F74" s="124"/>
      <c r="G74" s="124"/>
      <c r="H74" s="124"/>
      <c r="I74" s="44"/>
    </row>
    <row r="75" spans="2:9" x14ac:dyDescent="0.2">
      <c r="B75" s="125"/>
      <c r="C75" s="125"/>
      <c r="D75" s="125"/>
      <c r="E75" s="125"/>
      <c r="F75" s="125"/>
      <c r="G75" s="125"/>
      <c r="H75" s="125"/>
    </row>
    <row r="76" spans="2:9" x14ac:dyDescent="0.2">
      <c r="B76" s="121"/>
      <c r="C76" s="121"/>
      <c r="D76" s="121"/>
      <c r="E76" s="121"/>
      <c r="F76" s="121"/>
      <c r="G76" s="121"/>
      <c r="H76" s="121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94"/>
  <sheetViews>
    <sheetView showGridLines="0" topLeftCell="B1" workbookViewId="0">
      <selection activeCell="E4" sqref="E4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5" customWidth="1"/>
    <col min="7" max="7" width="4.28515625" style="5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40"/>
      <c r="H1" s="40"/>
    </row>
    <row r="2" spans="2:9" x14ac:dyDescent="0.2">
      <c r="E2" s="40"/>
      <c r="H2" s="40"/>
    </row>
    <row r="3" spans="2:9" x14ac:dyDescent="0.2">
      <c r="B3" s="3" t="s">
        <v>87</v>
      </c>
      <c r="E3" s="109" t="s">
        <v>124</v>
      </c>
      <c r="G3" s="59"/>
      <c r="H3" s="109" t="s">
        <v>34</v>
      </c>
    </row>
    <row r="4" spans="2:9" x14ac:dyDescent="0.2">
      <c r="E4" s="40">
        <v>2019</v>
      </c>
      <c r="H4" s="40">
        <v>2018</v>
      </c>
    </row>
    <row r="5" spans="2:9" x14ac:dyDescent="0.2">
      <c r="E5" s="40"/>
      <c r="H5" s="40"/>
    </row>
    <row r="6" spans="2:9" x14ac:dyDescent="0.2">
      <c r="E6" s="40"/>
      <c r="H6" s="40"/>
    </row>
    <row r="7" spans="2:9" x14ac:dyDescent="0.2">
      <c r="B7" s="129" t="s">
        <v>35</v>
      </c>
      <c r="C7" s="129"/>
      <c r="D7" s="129"/>
      <c r="E7" s="129"/>
      <c r="F7" s="129"/>
      <c r="G7" s="129"/>
      <c r="H7" s="129"/>
    </row>
    <row r="8" spans="2:9" x14ac:dyDescent="0.2">
      <c r="B8"/>
      <c r="C8"/>
      <c r="D8"/>
      <c r="E8" s="60"/>
      <c r="F8" s="61"/>
      <c r="G8" s="61"/>
      <c r="H8" s="60"/>
    </row>
    <row r="9" spans="2:9" x14ac:dyDescent="0.2">
      <c r="B9" s="1" t="s">
        <v>36</v>
      </c>
      <c r="E9" s="30">
        <v>0.2</v>
      </c>
      <c r="F9" s="44"/>
      <c r="G9" s="44"/>
      <c r="H9" s="30">
        <v>0.2</v>
      </c>
    </row>
    <row r="10" spans="2:9" x14ac:dyDescent="0.2">
      <c r="E10" s="30"/>
      <c r="F10" s="44"/>
      <c r="G10" s="44"/>
      <c r="H10" s="30"/>
    </row>
    <row r="11" spans="2:9" hidden="1" x14ac:dyDescent="0.2">
      <c r="B11" s="1" t="s">
        <v>80</v>
      </c>
      <c r="E11" s="30"/>
      <c r="F11" s="44"/>
      <c r="G11" s="44"/>
      <c r="H11" s="30"/>
    </row>
    <row r="12" spans="2:9" hidden="1" x14ac:dyDescent="0.2">
      <c r="E12" s="30"/>
      <c r="F12" s="44"/>
      <c r="G12" s="44"/>
      <c r="H12" s="30"/>
    </row>
    <row r="13" spans="2:9" ht="12" customHeight="1" x14ac:dyDescent="0.2">
      <c r="B13" s="1" t="s">
        <v>37</v>
      </c>
      <c r="E13" s="44">
        <v>165.5</v>
      </c>
      <c r="F13" s="44"/>
      <c r="G13" s="44"/>
      <c r="H13" s="44">
        <v>177.2</v>
      </c>
      <c r="I13" s="49"/>
    </row>
    <row r="14" spans="2:9" hidden="1" x14ac:dyDescent="0.2">
      <c r="E14" s="30"/>
      <c r="F14" s="44"/>
      <c r="G14" s="44"/>
      <c r="H14" s="30"/>
    </row>
    <row r="15" spans="2:9" hidden="1" x14ac:dyDescent="0.2">
      <c r="B15" s="1" t="s">
        <v>38</v>
      </c>
      <c r="E15" s="30"/>
      <c r="F15" s="44"/>
      <c r="G15" s="44"/>
      <c r="H15" s="30"/>
    </row>
    <row r="16" spans="2:9" x14ac:dyDescent="0.2">
      <c r="E16" s="31"/>
      <c r="F16" s="44"/>
      <c r="G16" s="44"/>
      <c r="H16" s="31"/>
      <c r="I16" s="43"/>
    </row>
    <row r="17" spans="2:10" hidden="1" x14ac:dyDescent="0.2">
      <c r="B17" s="1" t="s">
        <v>83</v>
      </c>
      <c r="E17" s="31">
        <v>0</v>
      </c>
      <c r="F17" s="44"/>
      <c r="G17" s="44"/>
      <c r="H17" s="31">
        <v>0</v>
      </c>
    </row>
    <row r="18" spans="2:10" x14ac:dyDescent="0.2">
      <c r="B18"/>
      <c r="E18" s="44"/>
      <c r="F18" s="44"/>
      <c r="G18" s="44"/>
      <c r="H18" s="44"/>
    </row>
    <row r="19" spans="2:10" ht="13.5" thickBot="1" x14ac:dyDescent="0.25">
      <c r="E19" s="62">
        <f>SUM(E9:E18)</f>
        <v>165.7</v>
      </c>
      <c r="F19" s="63"/>
      <c r="G19" s="63"/>
      <c r="H19" s="62">
        <f>SUM(H9:H18)</f>
        <v>177.39999999999998</v>
      </c>
      <c r="J19" s="43"/>
    </row>
    <row r="20" spans="2:10" ht="13.5" thickTop="1" x14ac:dyDescent="0.2">
      <c r="E20"/>
      <c r="F20" s="64"/>
      <c r="G20" s="64"/>
      <c r="H20"/>
    </row>
    <row r="21" spans="2:10" x14ac:dyDescent="0.2">
      <c r="E21" s="65"/>
      <c r="F21" s="64"/>
      <c r="G21" s="64"/>
      <c r="H21" s="65"/>
    </row>
    <row r="22" spans="2:10" x14ac:dyDescent="0.2">
      <c r="B22" s="129" t="s">
        <v>39</v>
      </c>
      <c r="C22" s="129"/>
      <c r="D22" s="129"/>
      <c r="E22" s="129"/>
      <c r="F22" s="129"/>
      <c r="G22" s="129"/>
      <c r="H22" s="129"/>
    </row>
    <row r="24" spans="2:10" x14ac:dyDescent="0.2">
      <c r="B24" s="1" t="s">
        <v>40</v>
      </c>
      <c r="E24" s="66">
        <v>63.3</v>
      </c>
      <c r="F24" s="44"/>
      <c r="G24" s="44"/>
      <c r="H24" s="66">
        <v>0</v>
      </c>
    </row>
    <row r="25" spans="2:10" x14ac:dyDescent="0.2">
      <c r="E25" s="66"/>
      <c r="F25" s="44"/>
      <c r="G25" s="44"/>
      <c r="H25" s="66"/>
    </row>
    <row r="26" spans="2:10" x14ac:dyDescent="0.2">
      <c r="B26" s="67" t="s">
        <v>94</v>
      </c>
      <c r="E26" s="66">
        <v>219.9</v>
      </c>
      <c r="F26" s="44"/>
      <c r="G26" s="44"/>
      <c r="H26" s="66">
        <v>219.9</v>
      </c>
    </row>
    <row r="27" spans="2:10" hidden="1" x14ac:dyDescent="0.2">
      <c r="B27" s="67"/>
      <c r="E27" s="66"/>
      <c r="F27" s="44"/>
      <c r="G27" s="44"/>
      <c r="H27" s="66"/>
    </row>
    <row r="28" spans="2:10" hidden="1" x14ac:dyDescent="0.2">
      <c r="B28" s="1" t="s">
        <v>41</v>
      </c>
      <c r="E28" s="66"/>
      <c r="F28" s="44"/>
      <c r="G28" s="44"/>
      <c r="H28" s="66"/>
    </row>
    <row r="29" spans="2:10" hidden="1" x14ac:dyDescent="0.2">
      <c r="E29" s="66"/>
      <c r="F29" s="44"/>
      <c r="G29" s="44"/>
      <c r="H29" s="66"/>
    </row>
    <row r="30" spans="2:10" hidden="1" x14ac:dyDescent="0.2">
      <c r="B30" s="68" t="s">
        <v>42</v>
      </c>
      <c r="D30" s="66"/>
      <c r="E30" s="66"/>
      <c r="F30" s="44"/>
      <c r="G30" s="44"/>
      <c r="H30" s="66"/>
    </row>
    <row r="31" spans="2:10" hidden="1" x14ac:dyDescent="0.2">
      <c r="D31" s="66"/>
      <c r="E31" s="66"/>
      <c r="F31" s="44"/>
      <c r="G31" s="44"/>
      <c r="H31" s="66"/>
    </row>
    <row r="32" spans="2:10" hidden="1" x14ac:dyDescent="0.2">
      <c r="B32" s="1" t="s">
        <v>43</v>
      </c>
      <c r="D32" s="66"/>
      <c r="E32" s="66"/>
      <c r="F32" s="44"/>
      <c r="G32" s="44"/>
      <c r="H32" s="66"/>
    </row>
    <row r="33" spans="2:8" hidden="1" x14ac:dyDescent="0.2">
      <c r="D33" s="66"/>
      <c r="E33" s="66"/>
      <c r="F33" s="44"/>
      <c r="G33" s="44"/>
      <c r="H33" s="66"/>
    </row>
    <row r="34" spans="2:8" hidden="1" x14ac:dyDescent="0.2">
      <c r="B34" s="68" t="s">
        <v>44</v>
      </c>
      <c r="D34" s="66"/>
      <c r="E34" s="66"/>
      <c r="F34" s="44"/>
      <c r="G34" s="44"/>
      <c r="H34" s="66"/>
    </row>
    <row r="35" spans="2:8" hidden="1" x14ac:dyDescent="0.2">
      <c r="D35" s="66"/>
      <c r="E35" s="66"/>
      <c r="F35" s="44"/>
      <c r="G35" s="44"/>
      <c r="H35" s="66"/>
    </row>
    <row r="36" spans="2:8" hidden="1" x14ac:dyDescent="0.2">
      <c r="B36" s="1" t="s">
        <v>85</v>
      </c>
      <c r="D36" s="66"/>
      <c r="E36" s="66"/>
      <c r="F36" s="44"/>
      <c r="G36" s="44"/>
      <c r="H36" s="66"/>
    </row>
    <row r="37" spans="2:8" x14ac:dyDescent="0.2">
      <c r="D37" s="66"/>
      <c r="E37" s="66"/>
      <c r="F37" s="44"/>
      <c r="G37" s="44"/>
      <c r="H37" s="66"/>
    </row>
    <row r="38" spans="2:8" x14ac:dyDescent="0.2">
      <c r="B38" s="1" t="s">
        <v>96</v>
      </c>
      <c r="D38" s="66"/>
      <c r="E38" s="66">
        <v>0</v>
      </c>
      <c r="F38" s="44"/>
      <c r="G38" s="44"/>
      <c r="H38" s="66">
        <v>38.700000000000003</v>
      </c>
    </row>
    <row r="39" spans="2:8" hidden="1" x14ac:dyDescent="0.2">
      <c r="D39" s="66"/>
      <c r="E39" s="66"/>
      <c r="F39" s="44"/>
      <c r="G39" s="44"/>
      <c r="H39" s="66"/>
    </row>
    <row r="40" spans="2:8" hidden="1" x14ac:dyDescent="0.2">
      <c r="B40" s="1" t="s">
        <v>79</v>
      </c>
      <c r="D40" s="66"/>
      <c r="E40" s="66">
        <v>0</v>
      </c>
      <c r="F40" s="44"/>
      <c r="G40" s="44"/>
      <c r="H40" s="66">
        <v>0</v>
      </c>
    </row>
    <row r="41" spans="2:8" hidden="1" x14ac:dyDescent="0.2">
      <c r="D41" s="66"/>
      <c r="E41" s="66"/>
      <c r="F41" s="44"/>
      <c r="G41" s="44"/>
      <c r="H41" s="66"/>
    </row>
    <row r="42" spans="2:8" hidden="1" x14ac:dyDescent="0.2">
      <c r="B42" s="1" t="s">
        <v>45</v>
      </c>
      <c r="D42" s="66"/>
      <c r="E42" s="66"/>
      <c r="F42" s="44"/>
      <c r="G42" s="44"/>
      <c r="H42" s="66"/>
    </row>
    <row r="43" spans="2:8" hidden="1" x14ac:dyDescent="0.2">
      <c r="D43" s="66"/>
      <c r="E43" s="49"/>
      <c r="F43" s="44"/>
      <c r="G43" s="44"/>
      <c r="H43" s="49"/>
    </row>
    <row r="44" spans="2:8" ht="11.25" hidden="1" customHeight="1" x14ac:dyDescent="0.2">
      <c r="B44" s="67" t="s">
        <v>46</v>
      </c>
      <c r="D44" s="49"/>
      <c r="E44" s="49">
        <v>0</v>
      </c>
      <c r="F44" s="44"/>
      <c r="G44" s="44"/>
      <c r="H44" s="49">
        <v>0</v>
      </c>
    </row>
    <row r="45" spans="2:8" ht="12" customHeight="1" x14ac:dyDescent="0.2">
      <c r="D45" s="49"/>
      <c r="E45" s="49"/>
      <c r="F45" s="44"/>
      <c r="G45" s="44"/>
      <c r="H45" s="49"/>
    </row>
    <row r="46" spans="2:8" ht="14.25" customHeight="1" x14ac:dyDescent="0.2">
      <c r="B46" s="1" t="s">
        <v>86</v>
      </c>
      <c r="D46" s="49"/>
      <c r="E46" s="49">
        <v>54.8</v>
      </c>
      <c r="F46" s="44"/>
      <c r="G46" s="44"/>
      <c r="H46" s="49">
        <v>0</v>
      </c>
    </row>
    <row r="47" spans="2:8" ht="12.75" customHeight="1" x14ac:dyDescent="0.2">
      <c r="D47" s="49"/>
      <c r="E47" s="69"/>
      <c r="F47" s="44"/>
      <c r="G47" s="44"/>
      <c r="H47" s="69"/>
    </row>
    <row r="48" spans="2:8" hidden="1" x14ac:dyDescent="0.2">
      <c r="B48" s="1" t="s">
        <v>86</v>
      </c>
      <c r="D48" s="49"/>
      <c r="E48" s="69"/>
      <c r="F48" s="44"/>
      <c r="G48" s="44"/>
      <c r="H48" s="69"/>
    </row>
    <row r="49" spans="2:10" x14ac:dyDescent="0.2">
      <c r="E49" s="44"/>
      <c r="F49" s="44"/>
      <c r="G49" s="44"/>
      <c r="H49" s="44"/>
    </row>
    <row r="50" spans="2:10" ht="13.5" thickBot="1" x14ac:dyDescent="0.25">
      <c r="E50" s="62">
        <f>SUM(E24:E49)</f>
        <v>338</v>
      </c>
      <c r="F50" s="63"/>
      <c r="G50" s="63"/>
      <c r="H50" s="62">
        <f>SUM(H24:H49)</f>
        <v>258.60000000000002</v>
      </c>
      <c r="J50" s="43"/>
    </row>
    <row r="51" spans="2:10" ht="13.5" thickTop="1" x14ac:dyDescent="0.2">
      <c r="E51" s="63"/>
      <c r="F51" s="63"/>
      <c r="G51" s="63"/>
      <c r="H51" s="63"/>
    </row>
    <row r="52" spans="2:10" hidden="1" x14ac:dyDescent="0.2">
      <c r="B52" s="129" t="s">
        <v>19</v>
      </c>
      <c r="C52" s="129"/>
      <c r="D52" s="129"/>
      <c r="E52" s="129"/>
      <c r="F52" s="129"/>
      <c r="G52" s="129"/>
      <c r="H52" s="129"/>
    </row>
    <row r="53" spans="2:10" hidden="1" x14ac:dyDescent="0.2"/>
    <row r="54" spans="2:10" hidden="1" x14ac:dyDescent="0.2">
      <c r="B54" s="1" t="s">
        <v>47</v>
      </c>
      <c r="E54" s="30"/>
      <c r="F54" s="44"/>
      <c r="G54" s="44"/>
      <c r="H54" s="30"/>
    </row>
    <row r="55" spans="2:10" hidden="1" x14ac:dyDescent="0.2">
      <c r="E55" s="30"/>
      <c r="F55" s="44"/>
      <c r="G55" s="44"/>
      <c r="H55" s="30"/>
    </row>
    <row r="56" spans="2:10" hidden="1" x14ac:dyDescent="0.2">
      <c r="B56" s="1" t="s">
        <v>48</v>
      </c>
      <c r="E56" s="30"/>
      <c r="F56" s="44"/>
      <c r="G56" s="44"/>
      <c r="H56" s="30"/>
    </row>
    <row r="57" spans="2:10" hidden="1" x14ac:dyDescent="0.2">
      <c r="E57" s="30"/>
      <c r="F57" s="44"/>
      <c r="G57" s="44"/>
      <c r="H57" s="30"/>
    </row>
    <row r="58" spans="2:10" hidden="1" x14ac:dyDescent="0.2">
      <c r="B58" s="1" t="s">
        <v>49</v>
      </c>
      <c r="E58" s="30"/>
      <c r="F58" s="44"/>
      <c r="G58" s="44"/>
      <c r="H58" s="30"/>
    </row>
    <row r="59" spans="2:10" hidden="1" x14ac:dyDescent="0.2">
      <c r="E59" s="30"/>
      <c r="F59" s="44"/>
      <c r="G59" s="44"/>
      <c r="H59" s="30"/>
    </row>
    <row r="60" spans="2:10" hidden="1" x14ac:dyDescent="0.2">
      <c r="B60" s="1" t="s">
        <v>50</v>
      </c>
      <c r="E60" s="30"/>
      <c r="F60" s="44"/>
      <c r="G60" s="44"/>
      <c r="H60" s="30"/>
    </row>
    <row r="61" spans="2:10" hidden="1" x14ac:dyDescent="0.2">
      <c r="E61" s="30"/>
      <c r="F61" s="44"/>
      <c r="G61" s="44"/>
      <c r="H61" s="30"/>
    </row>
    <row r="62" spans="2:10" hidden="1" x14ac:dyDescent="0.2">
      <c r="B62" s="1" t="s">
        <v>51</v>
      </c>
      <c r="E62" s="30"/>
      <c r="F62" s="44"/>
      <c r="G62" s="44"/>
      <c r="H62" s="30"/>
    </row>
    <row r="63" spans="2:10" hidden="1" x14ac:dyDescent="0.2">
      <c r="E63" s="30"/>
      <c r="F63" s="44"/>
      <c r="G63" s="44"/>
      <c r="H63" s="30"/>
    </row>
    <row r="64" spans="2:10" hidden="1" x14ac:dyDescent="0.2">
      <c r="B64" s="1" t="s">
        <v>52</v>
      </c>
      <c r="E64" s="44"/>
      <c r="F64" s="44"/>
      <c r="G64" s="44"/>
      <c r="H64" s="44"/>
    </row>
    <row r="65" spans="2:8" hidden="1" x14ac:dyDescent="0.2">
      <c r="E65" s="30"/>
      <c r="F65" s="44"/>
      <c r="G65" s="44"/>
      <c r="H65" s="30"/>
    </row>
    <row r="66" spans="2:8" hidden="1" x14ac:dyDescent="0.2">
      <c r="B66" s="1" t="s">
        <v>53</v>
      </c>
      <c r="E66" s="44"/>
      <c r="F66" s="44"/>
      <c r="G66" s="44"/>
      <c r="H66" s="44"/>
    </row>
    <row r="67" spans="2:8" hidden="1" x14ac:dyDescent="0.2">
      <c r="E67" s="30"/>
      <c r="F67" s="44"/>
      <c r="G67" s="44"/>
      <c r="H67" s="30"/>
    </row>
    <row r="68" spans="2:8" hidden="1" x14ac:dyDescent="0.2">
      <c r="B68" s="1" t="s">
        <v>54</v>
      </c>
      <c r="E68" s="31"/>
      <c r="F68" s="44"/>
      <c r="G68" s="44"/>
      <c r="H68" s="31"/>
    </row>
    <row r="69" spans="2:8" hidden="1" x14ac:dyDescent="0.2">
      <c r="E69" s="30"/>
      <c r="F69" s="44"/>
      <c r="G69" s="44"/>
      <c r="H69" s="30"/>
    </row>
    <row r="70" spans="2:8" ht="13.5" hidden="1" thickBot="1" x14ac:dyDescent="0.25">
      <c r="E70" s="47">
        <f>SUM(E54:E68)</f>
        <v>0</v>
      </c>
      <c r="F70" s="42"/>
      <c r="G70" s="42"/>
      <c r="H70" s="47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42"/>
      <c r="F74" s="42"/>
      <c r="G74" s="42"/>
      <c r="H74" s="42"/>
    </row>
    <row r="75" spans="2:8" hidden="1" x14ac:dyDescent="0.2">
      <c r="E75" s="42"/>
      <c r="F75" s="42"/>
      <c r="G75" s="42"/>
      <c r="H75" s="42"/>
    </row>
    <row r="76" spans="2:8" x14ac:dyDescent="0.2">
      <c r="E76" s="42"/>
      <c r="F76" s="42"/>
      <c r="G76" s="42"/>
      <c r="H76" s="42"/>
    </row>
    <row r="77" spans="2:8" x14ac:dyDescent="0.2">
      <c r="B77" s="129" t="s">
        <v>55</v>
      </c>
      <c r="C77" s="129"/>
      <c r="D77" s="129"/>
      <c r="E77" s="129"/>
      <c r="F77" s="129"/>
      <c r="G77" s="129"/>
      <c r="H77" s="129"/>
    </row>
    <row r="78" spans="2:8" x14ac:dyDescent="0.2">
      <c r="B78" s="71"/>
      <c r="C78" s="72"/>
      <c r="D78" s="72"/>
      <c r="E78" s="72"/>
      <c r="F78" s="61"/>
      <c r="G78" s="61"/>
      <c r="H78" s="72"/>
    </row>
    <row r="79" spans="2:8" ht="15.75" hidden="1" customHeight="1" x14ac:dyDescent="0.2">
      <c r="B79" s="2" t="s">
        <v>77</v>
      </c>
      <c r="E79" s="73"/>
      <c r="F79" s="44"/>
      <c r="G79" s="44"/>
      <c r="H79" s="73"/>
    </row>
    <row r="80" spans="2:8" hidden="1" x14ac:dyDescent="0.2">
      <c r="E80" s="30"/>
      <c r="F80" s="44"/>
      <c r="G80" s="44"/>
      <c r="H80" s="30"/>
    </row>
    <row r="81" spans="2:8" x14ac:dyDescent="0.2">
      <c r="B81" s="1" t="s">
        <v>97</v>
      </c>
      <c r="E81" s="74">
        <f>+(BALANCE!G16)</f>
        <v>53.6</v>
      </c>
      <c r="F81" s="44"/>
      <c r="G81" s="44"/>
      <c r="H81" s="74">
        <v>61.6</v>
      </c>
    </row>
    <row r="82" spans="2:8" x14ac:dyDescent="0.2">
      <c r="E82" s="30"/>
      <c r="F82" s="44"/>
      <c r="G82" s="44"/>
      <c r="H82" s="30"/>
    </row>
    <row r="83" spans="2:8" hidden="1" x14ac:dyDescent="0.2">
      <c r="B83" s="1" t="s">
        <v>84</v>
      </c>
      <c r="E83" s="30"/>
      <c r="F83" s="44"/>
      <c r="G83" s="44"/>
      <c r="H83" s="30"/>
    </row>
    <row r="84" spans="2:8" hidden="1" x14ac:dyDescent="0.2">
      <c r="E84" s="30"/>
      <c r="F84" s="44"/>
      <c r="G84" s="44"/>
      <c r="H84" s="30"/>
    </row>
    <row r="85" spans="2:8" hidden="1" x14ac:dyDescent="0.2">
      <c r="B85" s="1" t="s">
        <v>56</v>
      </c>
      <c r="E85" s="30"/>
      <c r="F85" s="44"/>
      <c r="G85" s="44"/>
      <c r="H85" s="30"/>
    </row>
    <row r="86" spans="2:8" hidden="1" x14ac:dyDescent="0.2">
      <c r="E86" s="30"/>
      <c r="F86" s="44"/>
      <c r="G86" s="44"/>
      <c r="H86" s="30"/>
    </row>
    <row r="87" spans="2:8" hidden="1" x14ac:dyDescent="0.2">
      <c r="B87" s="1" t="s">
        <v>75</v>
      </c>
      <c r="E87" s="30"/>
      <c r="F87" s="44"/>
      <c r="G87" s="44"/>
      <c r="H87" s="30"/>
    </row>
    <row r="88" spans="2:8" x14ac:dyDescent="0.2">
      <c r="E88" s="31"/>
      <c r="F88" s="44"/>
      <c r="G88" s="44"/>
      <c r="H88" s="31"/>
    </row>
    <row r="89" spans="2:8" x14ac:dyDescent="0.2">
      <c r="E89" s="30"/>
      <c r="F89" s="44"/>
      <c r="G89" s="44"/>
      <c r="H89" s="30"/>
    </row>
    <row r="90" spans="2:8" ht="13.5" thickBot="1" x14ac:dyDescent="0.25">
      <c r="E90" s="47">
        <f>SUM(E79:E89)</f>
        <v>53.6</v>
      </c>
      <c r="F90" s="42"/>
      <c r="G90" s="42"/>
      <c r="H90" s="47">
        <f>SUM(H79:H89)</f>
        <v>61.6</v>
      </c>
    </row>
    <row r="91" spans="2:8" ht="13.5" thickTop="1" x14ac:dyDescent="0.2">
      <c r="E91" s="42"/>
      <c r="F91" s="42"/>
      <c r="G91" s="42"/>
      <c r="H91" s="42"/>
    </row>
    <row r="92" spans="2:8" x14ac:dyDescent="0.2">
      <c r="E92" s="42"/>
      <c r="F92" s="42"/>
      <c r="G92" s="42"/>
      <c r="H92" s="42"/>
    </row>
    <row r="93" spans="2:8" x14ac:dyDescent="0.2">
      <c r="E93" s="42"/>
      <c r="F93" s="42"/>
      <c r="G93" s="42"/>
      <c r="H93" s="42"/>
    </row>
    <row r="94" spans="2:8" x14ac:dyDescent="0.2">
      <c r="E94" s="42"/>
      <c r="F94" s="42"/>
      <c r="G94" s="42"/>
      <c r="H94" s="42"/>
    </row>
    <row r="95" spans="2:8" x14ac:dyDescent="0.2">
      <c r="E95" s="42"/>
      <c r="F95" s="42"/>
      <c r="G95" s="42"/>
      <c r="H95" s="42"/>
    </row>
    <row r="96" spans="2:8" x14ac:dyDescent="0.2">
      <c r="E96" s="42"/>
      <c r="F96" s="42"/>
      <c r="G96" s="42"/>
      <c r="H96" s="42"/>
    </row>
    <row r="97" spans="2:8" x14ac:dyDescent="0.2">
      <c r="E97" s="42"/>
      <c r="F97" s="42"/>
      <c r="G97" s="42"/>
      <c r="H97" s="42"/>
    </row>
    <row r="98" spans="2:8" x14ac:dyDescent="0.2">
      <c r="E98" s="42"/>
      <c r="F98" s="42"/>
      <c r="G98" s="42"/>
      <c r="H98" s="42"/>
    </row>
    <row r="99" spans="2:8" x14ac:dyDescent="0.2">
      <c r="E99" s="42"/>
      <c r="F99" s="42"/>
      <c r="G99" s="42"/>
      <c r="H99" s="42"/>
    </row>
    <row r="100" spans="2:8" x14ac:dyDescent="0.2">
      <c r="E100" s="42"/>
      <c r="F100" s="42"/>
      <c r="G100" s="42"/>
      <c r="H100" s="42"/>
    </row>
    <row r="101" spans="2:8" x14ac:dyDescent="0.2">
      <c r="E101" s="42"/>
      <c r="F101" s="42"/>
      <c r="G101" s="42"/>
      <c r="H101" s="42"/>
    </row>
    <row r="102" spans="2:8" x14ac:dyDescent="0.2">
      <c r="E102" s="42"/>
      <c r="F102" s="42"/>
      <c r="G102" s="42"/>
      <c r="H102" s="42"/>
    </row>
    <row r="103" spans="2:8" x14ac:dyDescent="0.2">
      <c r="E103" s="42"/>
      <c r="F103" s="42"/>
      <c r="G103" s="42"/>
      <c r="H103" s="42"/>
    </row>
    <row r="104" spans="2:8" x14ac:dyDescent="0.2">
      <c r="E104" s="42"/>
      <c r="F104" s="42"/>
      <c r="G104" s="42"/>
      <c r="H104" s="42"/>
    </row>
    <row r="105" spans="2:8" x14ac:dyDescent="0.2">
      <c r="E105" s="42"/>
      <c r="F105" s="42"/>
      <c r="G105" s="42"/>
      <c r="H105" s="42"/>
    </row>
    <row r="106" spans="2:8" x14ac:dyDescent="0.2">
      <c r="B106" s="129" t="s">
        <v>57</v>
      </c>
      <c r="C106" s="129"/>
      <c r="D106" s="129"/>
      <c r="E106" s="129"/>
      <c r="F106" s="129"/>
      <c r="G106" s="129"/>
      <c r="H106" s="129"/>
    </row>
    <row r="107" spans="2:8" x14ac:dyDescent="0.2">
      <c r="D107" s="43"/>
      <c r="E107" s="40"/>
      <c r="F107" s="59"/>
      <c r="G107" s="59"/>
      <c r="H107" s="40"/>
    </row>
    <row r="108" spans="2:8" x14ac:dyDescent="0.2">
      <c r="B108" s="1" t="s">
        <v>58</v>
      </c>
      <c r="D108" s="43"/>
      <c r="E108" s="43">
        <v>3578.2</v>
      </c>
      <c r="H108" s="43">
        <v>3578.2</v>
      </c>
    </row>
    <row r="109" spans="2:8" x14ac:dyDescent="0.2">
      <c r="D109" s="43"/>
      <c r="E109" s="43"/>
      <c r="H109" s="43"/>
    </row>
    <row r="110" spans="2:8" x14ac:dyDescent="0.2">
      <c r="B110" s="1" t="s">
        <v>59</v>
      </c>
      <c r="D110" s="43"/>
      <c r="E110" s="43">
        <v>4289.04</v>
      </c>
      <c r="H110" s="43">
        <v>4289.04</v>
      </c>
    </row>
    <row r="111" spans="2:8" x14ac:dyDescent="0.2">
      <c r="D111" s="43"/>
      <c r="E111" s="43"/>
      <c r="H111" s="43"/>
    </row>
    <row r="112" spans="2:8" x14ac:dyDescent="0.2">
      <c r="B112" s="1" t="s">
        <v>60</v>
      </c>
      <c r="D112" s="43"/>
      <c r="E112" s="43">
        <v>8157.05</v>
      </c>
      <c r="H112" s="43">
        <v>8157.05</v>
      </c>
    </row>
    <row r="113" spans="2:8" x14ac:dyDescent="0.2">
      <c r="D113" s="43"/>
      <c r="E113" s="43"/>
      <c r="H113" s="43"/>
    </row>
    <row r="114" spans="2:8" x14ac:dyDescent="0.2">
      <c r="B114" s="1" t="s">
        <v>61</v>
      </c>
      <c r="D114" s="43"/>
      <c r="E114" s="43">
        <v>121.6</v>
      </c>
      <c r="H114" s="43">
        <v>121.6</v>
      </c>
    </row>
    <row r="115" spans="2:8" x14ac:dyDescent="0.2">
      <c r="D115" s="43"/>
      <c r="E115" s="43"/>
      <c r="H115" s="43"/>
    </row>
    <row r="116" spans="2:8" x14ac:dyDescent="0.2">
      <c r="B116" s="1" t="s">
        <v>62</v>
      </c>
      <c r="D116" s="43"/>
      <c r="E116" s="43">
        <v>424.8</v>
      </c>
      <c r="H116" s="43">
        <v>424.8</v>
      </c>
    </row>
    <row r="117" spans="2:8" x14ac:dyDescent="0.2">
      <c r="D117" s="43"/>
      <c r="E117" s="43"/>
      <c r="H117" s="43"/>
    </row>
    <row r="118" spans="2:8" x14ac:dyDescent="0.2">
      <c r="B118" s="1" t="s">
        <v>118</v>
      </c>
      <c r="D118" s="43"/>
      <c r="E118" s="43">
        <v>133.13999999999999</v>
      </c>
      <c r="H118" s="43">
        <v>133.13999999999999</v>
      </c>
    </row>
    <row r="119" spans="2:8" x14ac:dyDescent="0.2">
      <c r="D119" s="43"/>
      <c r="E119" s="43"/>
      <c r="H119" s="43"/>
    </row>
    <row r="120" spans="2:8" x14ac:dyDescent="0.2">
      <c r="B120" s="1" t="s">
        <v>63</v>
      </c>
      <c r="D120" s="43"/>
      <c r="E120" s="75">
        <v>-3078</v>
      </c>
      <c r="H120" s="75">
        <v>-2940.1</v>
      </c>
    </row>
    <row r="121" spans="2:8" x14ac:dyDescent="0.2">
      <c r="D121" s="43"/>
      <c r="E121" s="43"/>
      <c r="H121" s="43"/>
    </row>
    <row r="122" spans="2:8" ht="13.5" thickBot="1" x14ac:dyDescent="0.25">
      <c r="D122" s="43"/>
      <c r="E122" s="76">
        <f>SUM(E108:E120)</f>
        <v>13625.830000000002</v>
      </c>
      <c r="H122" s="76">
        <f>SUM(H108:H120)</f>
        <v>13763.730000000001</v>
      </c>
    </row>
    <row r="123" spans="2:8" ht="13.5" thickTop="1" x14ac:dyDescent="0.2">
      <c r="D123" s="43"/>
      <c r="E123" s="23"/>
      <c r="H123" s="23"/>
    </row>
    <row r="124" spans="2:8" x14ac:dyDescent="0.2">
      <c r="B124" s="95" t="s">
        <v>76</v>
      </c>
      <c r="C124" s="95"/>
      <c r="D124" s="95"/>
      <c r="E124" s="95"/>
      <c r="F124" s="95"/>
      <c r="G124" s="95"/>
      <c r="H124" s="95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44">
        <f>4000-500</f>
        <v>3500</v>
      </c>
      <c r="F126" s="14"/>
      <c r="G126" s="14"/>
      <c r="H126" s="44">
        <f>4000-500</f>
        <v>3500</v>
      </c>
    </row>
    <row r="127" spans="2:8" x14ac:dyDescent="0.2">
      <c r="C127" s="2"/>
      <c r="D127" s="2"/>
      <c r="E127" s="44"/>
      <c r="F127" s="14"/>
      <c r="G127" s="14"/>
      <c r="H127" s="44"/>
    </row>
    <row r="128" spans="2:8" ht="13.5" thickBot="1" x14ac:dyDescent="0.25">
      <c r="B128" s="2"/>
      <c r="C128" s="2"/>
      <c r="D128" s="2"/>
      <c r="E128" s="104">
        <f>+E126+E127</f>
        <v>3500</v>
      </c>
      <c r="F128" s="14"/>
      <c r="G128" s="14"/>
      <c r="H128" s="104">
        <f>+H126+H127</f>
        <v>3500</v>
      </c>
    </row>
    <row r="129" spans="2:12" ht="13.5" thickTop="1" x14ac:dyDescent="0.2">
      <c r="C129" s="71"/>
      <c r="E129" s="30"/>
      <c r="F129" s="44"/>
      <c r="G129" s="44"/>
      <c r="H129" s="30"/>
    </row>
    <row r="130" spans="2:12" x14ac:dyDescent="0.2">
      <c r="B130" s="129" t="s">
        <v>64</v>
      </c>
      <c r="C130" s="129"/>
      <c r="D130" s="129"/>
      <c r="E130" s="129"/>
      <c r="F130" s="129"/>
      <c r="G130" s="129"/>
      <c r="H130" s="129"/>
    </row>
    <row r="131" spans="2:12" x14ac:dyDescent="0.2">
      <c r="E131" s="77"/>
      <c r="F131" s="78"/>
      <c r="G131" s="78"/>
      <c r="H131" s="77"/>
    </row>
    <row r="132" spans="2:12" hidden="1" x14ac:dyDescent="0.2">
      <c r="B132" s="1" t="s">
        <v>65</v>
      </c>
      <c r="E132" s="30"/>
      <c r="F132" s="78"/>
      <c r="G132" s="78"/>
      <c r="H132" s="30"/>
    </row>
    <row r="133" spans="2:12" hidden="1" x14ac:dyDescent="0.2">
      <c r="E133" s="30"/>
      <c r="F133" s="78"/>
      <c r="G133" s="78"/>
      <c r="H133" s="30"/>
    </row>
    <row r="134" spans="2:12" x14ac:dyDescent="0.2">
      <c r="B134" s="1" t="s">
        <v>66</v>
      </c>
      <c r="E134" s="30">
        <f>BALANCE!G36</f>
        <v>1345.9</v>
      </c>
      <c r="F134" s="78"/>
      <c r="G134" s="78"/>
      <c r="H134" s="30">
        <f>BALANCE!I36</f>
        <v>1368.6</v>
      </c>
    </row>
    <row r="135" spans="2:12" x14ac:dyDescent="0.2">
      <c r="E135" s="105"/>
      <c r="F135" s="78"/>
      <c r="G135" s="78"/>
      <c r="H135" s="105"/>
    </row>
    <row r="136" spans="2:12" hidden="1" x14ac:dyDescent="0.2">
      <c r="B136" s="2" t="s">
        <v>26</v>
      </c>
      <c r="E136" s="54">
        <v>0</v>
      </c>
      <c r="F136" s="78"/>
      <c r="G136" s="78"/>
      <c r="H136" s="54">
        <v>0</v>
      </c>
    </row>
    <row r="137" spans="2:12" x14ac:dyDescent="0.2">
      <c r="E137" s="79"/>
      <c r="F137" s="78"/>
      <c r="G137" s="78"/>
      <c r="H137" s="79"/>
    </row>
    <row r="138" spans="2:12" ht="13.5" thickBot="1" x14ac:dyDescent="0.25">
      <c r="E138" s="80">
        <f>SUM(E132:E136)</f>
        <v>1345.9</v>
      </c>
      <c r="F138" s="44"/>
      <c r="G138" s="44"/>
      <c r="H138" s="80">
        <f>SUM(H132:H136)</f>
        <v>1368.6</v>
      </c>
    </row>
    <row r="139" spans="2:12" ht="13.5" thickTop="1" x14ac:dyDescent="0.2">
      <c r="E139" s="70"/>
      <c r="F139" s="44"/>
      <c r="G139" s="44"/>
      <c r="H139" s="70"/>
    </row>
    <row r="140" spans="2:12" x14ac:dyDescent="0.2">
      <c r="B140" s="129" t="s">
        <v>67</v>
      </c>
      <c r="C140" s="129"/>
      <c r="D140" s="129"/>
      <c r="E140" s="129"/>
      <c r="F140" s="129"/>
      <c r="G140" s="129"/>
      <c r="H140" s="129"/>
      <c r="I140" s="81"/>
      <c r="J140" s="81"/>
      <c r="K140" s="82"/>
      <c r="L140" s="81"/>
    </row>
    <row r="141" spans="2:12" x14ac:dyDescent="0.2">
      <c r="B141" s="83"/>
      <c r="C141" s="83"/>
      <c r="D141" s="83"/>
      <c r="E141" s="83"/>
      <c r="F141" s="83"/>
      <c r="G141" s="83"/>
      <c r="H141" s="83"/>
      <c r="I141" s="81"/>
      <c r="J141" s="81"/>
      <c r="K141" s="82"/>
      <c r="L141" s="81"/>
    </row>
    <row r="142" spans="2:12" x14ac:dyDescent="0.2">
      <c r="E142" s="40"/>
      <c r="F142" s="59"/>
      <c r="G142" s="59"/>
      <c r="H142" s="40"/>
      <c r="I142" s="81"/>
      <c r="J142" s="81"/>
      <c r="K142" s="82"/>
      <c r="L142" s="81"/>
    </row>
    <row r="143" spans="2:12" x14ac:dyDescent="0.2">
      <c r="B143" s="1" t="s">
        <v>68</v>
      </c>
      <c r="E143" s="30">
        <v>113.5</v>
      </c>
      <c r="F143" s="44"/>
      <c r="G143" s="44"/>
      <c r="H143" s="30">
        <v>240.7</v>
      </c>
      <c r="I143" s="81"/>
      <c r="J143" s="30"/>
      <c r="K143" s="44"/>
      <c r="L143" s="81"/>
    </row>
    <row r="144" spans="2:12" x14ac:dyDescent="0.2">
      <c r="E144" s="30"/>
      <c r="F144" s="44"/>
      <c r="G144" s="44"/>
      <c r="H144" s="30"/>
      <c r="I144" s="81"/>
      <c r="J144" s="30"/>
      <c r="K144" s="44"/>
      <c r="L144" s="81"/>
    </row>
    <row r="145" spans="2:12" hidden="1" x14ac:dyDescent="0.2">
      <c r="B145" s="1" t="s">
        <v>69</v>
      </c>
      <c r="E145" s="30">
        <v>0</v>
      </c>
      <c r="F145" s="44"/>
      <c r="G145" s="44"/>
      <c r="H145" s="30">
        <v>0</v>
      </c>
      <c r="I145" s="81"/>
      <c r="J145" s="30"/>
      <c r="K145" s="44"/>
      <c r="L145" s="81"/>
    </row>
    <row r="146" spans="2:12" hidden="1" x14ac:dyDescent="0.2">
      <c r="E146" s="30"/>
      <c r="F146" s="44"/>
      <c r="G146" s="44"/>
      <c r="H146" s="30"/>
      <c r="I146" s="81"/>
      <c r="J146" s="81"/>
      <c r="K146" s="44"/>
      <c r="L146" s="81"/>
    </row>
    <row r="147" spans="2:12" hidden="1" x14ac:dyDescent="0.2">
      <c r="B147" s="1" t="s">
        <v>70</v>
      </c>
      <c r="E147" s="30"/>
      <c r="F147" s="44"/>
      <c r="G147" s="44"/>
      <c r="H147" s="30"/>
      <c r="I147" s="81"/>
      <c r="J147" s="81"/>
      <c r="K147" s="44"/>
      <c r="L147" s="81"/>
    </row>
    <row r="148" spans="2:12" hidden="1" x14ac:dyDescent="0.2">
      <c r="E148" s="30"/>
      <c r="F148" s="44"/>
      <c r="G148" s="44"/>
      <c r="H148" s="30"/>
      <c r="I148" s="81"/>
      <c r="J148" s="81"/>
      <c r="K148" s="44"/>
      <c r="L148" s="81"/>
    </row>
    <row r="149" spans="2:12" x14ac:dyDescent="0.2">
      <c r="B149" s="1" t="s">
        <v>71</v>
      </c>
      <c r="E149" s="31">
        <v>135</v>
      </c>
      <c r="F149" s="44"/>
      <c r="G149" s="44"/>
      <c r="H149" s="31">
        <v>135</v>
      </c>
      <c r="I149" s="81"/>
      <c r="J149" s="81"/>
      <c r="K149" s="44"/>
      <c r="L149" s="81"/>
    </row>
    <row r="150" spans="2:12" x14ac:dyDescent="0.2">
      <c r="E150" s="30"/>
      <c r="F150" s="44"/>
      <c r="G150" s="44"/>
      <c r="H150" s="30"/>
      <c r="I150" s="81"/>
      <c r="J150" s="81"/>
      <c r="K150" s="44"/>
      <c r="L150" s="81"/>
    </row>
    <row r="151" spans="2:12" ht="13.5" thickBot="1" x14ac:dyDescent="0.25">
      <c r="E151" s="47">
        <f>SUM(E143:E149)</f>
        <v>248.5</v>
      </c>
      <c r="F151" s="42"/>
      <c r="G151" s="42"/>
      <c r="H151" s="47">
        <f>SUM(H143:H149)</f>
        <v>375.7</v>
      </c>
      <c r="I151" s="81"/>
      <c r="J151" s="81"/>
      <c r="K151" s="42"/>
      <c r="L151" s="81"/>
    </row>
    <row r="152" spans="2:12" ht="13.5" thickTop="1" x14ac:dyDescent="0.2">
      <c r="E152" s="42"/>
      <c r="F152" s="42"/>
      <c r="G152" s="42"/>
      <c r="H152" s="42"/>
      <c r="I152" s="81"/>
      <c r="J152" s="81"/>
      <c r="K152" s="82"/>
      <c r="L152" s="81"/>
    </row>
    <row r="153" spans="2:12" x14ac:dyDescent="0.2">
      <c r="B153" s="129" t="s">
        <v>72</v>
      </c>
      <c r="C153" s="129"/>
      <c r="D153" s="129"/>
      <c r="E153" s="129"/>
      <c r="F153" s="129"/>
      <c r="G153" s="129"/>
      <c r="H153" s="129"/>
      <c r="I153" s="81"/>
      <c r="J153" s="81"/>
      <c r="K153" s="82"/>
      <c r="L153" s="81"/>
    </row>
    <row r="154" spans="2:12" x14ac:dyDescent="0.2">
      <c r="B154" s="91"/>
      <c r="C154" s="91"/>
      <c r="D154" s="91"/>
      <c r="E154" s="91"/>
      <c r="F154" s="91"/>
      <c r="G154" s="91"/>
      <c r="H154" s="111"/>
      <c r="I154" s="81"/>
      <c r="J154" s="81"/>
      <c r="K154" s="82"/>
      <c r="L154" s="81"/>
    </row>
    <row r="155" spans="2:12" hidden="1" x14ac:dyDescent="0.2">
      <c r="B155" t="s">
        <v>78</v>
      </c>
      <c r="C155" s="91"/>
      <c r="D155" s="91"/>
      <c r="E155" s="16">
        <v>0</v>
      </c>
      <c r="F155" s="91"/>
      <c r="G155" s="91"/>
      <c r="H155" s="16">
        <v>0</v>
      </c>
      <c r="I155" s="81"/>
      <c r="J155" s="81"/>
      <c r="K155" s="82"/>
      <c r="L155" s="81"/>
    </row>
    <row r="156" spans="2:12" hidden="1" x14ac:dyDescent="0.2">
      <c r="E156" s="43"/>
      <c r="F156" s="28"/>
      <c r="G156" s="28"/>
      <c r="H156" s="43"/>
      <c r="I156" s="81"/>
      <c r="J156" s="81"/>
      <c r="K156" s="82"/>
      <c r="L156" s="81"/>
    </row>
    <row r="157" spans="2:12" hidden="1" x14ac:dyDescent="0.2">
      <c r="B157" s="1" t="s">
        <v>73</v>
      </c>
      <c r="E157" s="16">
        <v>0</v>
      </c>
      <c r="H157" s="16">
        <v>0</v>
      </c>
      <c r="I157" s="81"/>
      <c r="J157" s="81"/>
      <c r="K157" s="82"/>
      <c r="L157" s="81"/>
    </row>
    <row r="158" spans="2:12" hidden="1" x14ac:dyDescent="0.2">
      <c r="E158" s="16"/>
      <c r="H158" s="16"/>
      <c r="I158" s="81"/>
      <c r="J158" s="81"/>
      <c r="K158" s="82"/>
      <c r="L158" s="81"/>
    </row>
    <row r="159" spans="2:12" x14ac:dyDescent="0.2">
      <c r="B159" s="1" t="s">
        <v>74</v>
      </c>
      <c r="E159" s="31">
        <f>BALANCE!G49</f>
        <v>8523.7000000000007</v>
      </c>
      <c r="H159" s="31">
        <f>BALANCE!I49</f>
        <v>8649.6</v>
      </c>
      <c r="I159" s="81"/>
      <c r="J159" s="81"/>
      <c r="K159" s="82"/>
      <c r="L159" s="81"/>
    </row>
    <row r="161" spans="2:8" ht="13.5" thickBot="1" x14ac:dyDescent="0.25">
      <c r="B161" s="3"/>
      <c r="E161" s="76">
        <f>SUM(E155:E159)</f>
        <v>8523.7000000000007</v>
      </c>
      <c r="H161" s="76">
        <f>SUM(H155:H159)</f>
        <v>8649.6</v>
      </c>
    </row>
    <row r="162" spans="2:8" ht="13.5" thickTop="1" x14ac:dyDescent="0.2">
      <c r="B162" s="3"/>
      <c r="E162" s="23"/>
      <c r="H162" s="23"/>
    </row>
    <row r="163" spans="2:8" x14ac:dyDescent="0.2">
      <c r="B163" s="3"/>
      <c r="E163" s="23"/>
      <c r="H163" s="23"/>
    </row>
    <row r="164" spans="2:8" hidden="1" x14ac:dyDescent="0.2">
      <c r="B164" s="3"/>
      <c r="E164" s="23"/>
      <c r="H164" s="23"/>
    </row>
    <row r="165" spans="2:8" hidden="1" x14ac:dyDescent="0.2">
      <c r="B165" s="95" t="s">
        <v>72</v>
      </c>
      <c r="C165" s="95"/>
      <c r="D165" s="95"/>
      <c r="E165" s="84">
        <v>0</v>
      </c>
      <c r="F165" s="95"/>
      <c r="G165" s="95"/>
      <c r="H165" s="84">
        <v>0</v>
      </c>
    </row>
    <row r="166" spans="2:8" hidden="1" x14ac:dyDescent="0.2">
      <c r="E166" s="43"/>
      <c r="H166" s="43"/>
    </row>
    <row r="167" spans="2:8" ht="13.5" hidden="1" thickBot="1" x14ac:dyDescent="0.25">
      <c r="E167" s="76">
        <f>E165</f>
        <v>0</v>
      </c>
      <c r="H167" s="76">
        <f>H165</f>
        <v>0</v>
      </c>
    </row>
    <row r="168" spans="2:8" hidden="1" x14ac:dyDescent="0.2"/>
    <row r="169" spans="2:8" hidden="1" x14ac:dyDescent="0.2"/>
    <row r="186" spans="1:11" s="5" customFormat="1" x14ac:dyDescent="0.2">
      <c r="A186" s="93"/>
      <c r="E186" s="28"/>
      <c r="H186" s="28"/>
      <c r="K186" s="92"/>
    </row>
    <row r="187" spans="1:11" s="5" customFormat="1" x14ac:dyDescent="0.2">
      <c r="A187" s="93"/>
      <c r="E187" s="28"/>
      <c r="H187" s="28"/>
      <c r="K187" s="92"/>
    </row>
    <row r="188" spans="1:11" s="5" customFormat="1" x14ac:dyDescent="0.2">
      <c r="A188" s="93"/>
      <c r="K188" s="92"/>
    </row>
    <row r="189" spans="1:11" s="5" customFormat="1" x14ac:dyDescent="0.2">
      <c r="A189" s="93"/>
      <c r="K189" s="92"/>
    </row>
    <row r="190" spans="1:11" s="5" customFormat="1" x14ac:dyDescent="0.2">
      <c r="A190" s="93"/>
      <c r="K190" s="92"/>
    </row>
    <row r="191" spans="1:11" s="5" customFormat="1" x14ac:dyDescent="0.2">
      <c r="A191" s="93"/>
      <c r="K191" s="92"/>
    </row>
    <row r="192" spans="1:11" x14ac:dyDescent="0.2">
      <c r="A192" s="94"/>
    </row>
    <row r="193" spans="1:1" x14ac:dyDescent="0.2">
      <c r="A193" s="94"/>
    </row>
    <row r="194" spans="1:1" x14ac:dyDescent="0.2">
      <c r="A194" s="94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129" t="s">
        <v>39</v>
      </c>
      <c r="B3" s="129"/>
      <c r="C3" s="129"/>
      <c r="D3" s="129"/>
      <c r="E3" s="129"/>
    </row>
    <row r="4" spans="1:6" x14ac:dyDescent="0.2">
      <c r="A4" s="1"/>
      <c r="B4" s="1"/>
      <c r="C4" s="5"/>
      <c r="D4" s="5"/>
      <c r="E4" s="43"/>
    </row>
    <row r="5" spans="1:6" x14ac:dyDescent="0.2">
      <c r="A5" s="1" t="s">
        <v>40</v>
      </c>
      <c r="B5" s="66"/>
      <c r="C5" s="66"/>
      <c r="D5" s="44">
        <f>SUM(B6:B7)</f>
        <v>59.8</v>
      </c>
      <c r="E5" s="66"/>
    </row>
    <row r="6" spans="1:6" x14ac:dyDescent="0.2">
      <c r="A6" s="1" t="s">
        <v>99</v>
      </c>
      <c r="B6" s="66">
        <v>7.5</v>
      </c>
      <c r="C6" s="66"/>
      <c r="D6" s="44"/>
      <c r="E6" s="66"/>
    </row>
    <row r="7" spans="1:6" ht="13.5" thickBot="1" x14ac:dyDescent="0.25">
      <c r="A7" s="1" t="s">
        <v>103</v>
      </c>
      <c r="B7" s="106">
        <v>52.3</v>
      </c>
      <c r="C7" s="66"/>
      <c r="D7" s="44"/>
      <c r="E7" s="66"/>
    </row>
    <row r="8" spans="1:6" x14ac:dyDescent="0.2">
      <c r="A8" s="1"/>
      <c r="B8" s="66"/>
      <c r="C8" s="66"/>
      <c r="D8" s="44"/>
      <c r="E8" s="66"/>
    </row>
    <row r="9" spans="1:6" x14ac:dyDescent="0.2">
      <c r="A9" s="1"/>
      <c r="B9" s="66"/>
      <c r="C9" s="66"/>
      <c r="D9" s="44"/>
      <c r="E9" s="66"/>
    </row>
    <row r="10" spans="1:6" x14ac:dyDescent="0.2">
      <c r="A10" s="67" t="s">
        <v>101</v>
      </c>
      <c r="B10" s="66"/>
      <c r="C10" s="66"/>
      <c r="D10" s="44"/>
      <c r="E10" s="66"/>
    </row>
    <row r="11" spans="1:6" ht="13.5" thickBot="1" x14ac:dyDescent="0.25">
      <c r="A11" s="67" t="s">
        <v>102</v>
      </c>
      <c r="B11" s="106">
        <v>219.9</v>
      </c>
      <c r="C11" s="66"/>
      <c r="D11" s="44">
        <f>B11</f>
        <v>219.9</v>
      </c>
      <c r="E11" s="66"/>
    </row>
    <row r="12" spans="1:6" x14ac:dyDescent="0.2">
      <c r="A12" s="1"/>
      <c r="B12" s="66"/>
      <c r="C12" s="66"/>
      <c r="D12" s="44"/>
      <c r="E12" s="66"/>
    </row>
    <row r="13" spans="1:6" x14ac:dyDescent="0.2">
      <c r="A13" s="1" t="s">
        <v>96</v>
      </c>
      <c r="B13" s="66"/>
      <c r="C13" s="66"/>
      <c r="D13" s="44"/>
      <c r="E13" s="66"/>
    </row>
    <row r="14" spans="1:6" ht="13.5" thickBot="1" x14ac:dyDescent="0.25">
      <c r="A14" s="1" t="s">
        <v>100</v>
      </c>
      <c r="B14" s="106">
        <v>380.5</v>
      </c>
      <c r="C14" s="66"/>
      <c r="D14" s="107">
        <f>B14</f>
        <v>380.5</v>
      </c>
      <c r="E14" s="66"/>
      <c r="F14" s="108">
        <f>SUM(D5:D14)</f>
        <v>660.2</v>
      </c>
    </row>
    <row r="15" spans="1:6" x14ac:dyDescent="0.2">
      <c r="A15" s="1"/>
      <c r="B15" s="66"/>
      <c r="C15" s="66"/>
      <c r="D15" s="44"/>
      <c r="E15" s="66"/>
    </row>
    <row r="16" spans="1:6" x14ac:dyDescent="0.2">
      <c r="A16" s="1"/>
      <c r="B16" s="66"/>
      <c r="C16" s="66"/>
      <c r="D16" s="44"/>
      <c r="E16" s="66"/>
    </row>
    <row r="17" spans="1:5" x14ac:dyDescent="0.2">
      <c r="A17" s="1"/>
      <c r="B17" s="66"/>
      <c r="C17" s="66"/>
      <c r="D17" s="44"/>
      <c r="E17" s="66"/>
    </row>
    <row r="18" spans="1:5" x14ac:dyDescent="0.2">
      <c r="A18" s="1"/>
      <c r="B18" s="66"/>
      <c r="C18" s="66"/>
      <c r="D18" s="44"/>
      <c r="E18" s="66"/>
    </row>
    <row r="19" spans="1:5" x14ac:dyDescent="0.2">
      <c r="A19" s="1"/>
      <c r="B19" s="66"/>
      <c r="C19" s="66"/>
      <c r="D19" s="44"/>
      <c r="E19" s="66"/>
    </row>
    <row r="20" spans="1:5" x14ac:dyDescent="0.2">
      <c r="A20" s="1"/>
      <c r="B20" s="66"/>
      <c r="C20" s="66"/>
      <c r="D20" s="44"/>
      <c r="E20" s="66"/>
    </row>
    <row r="21" spans="1:5" x14ac:dyDescent="0.2">
      <c r="A21" s="1"/>
      <c r="B21" s="49"/>
      <c r="C21" s="49"/>
      <c r="D21" s="44"/>
      <c r="E21" s="49"/>
    </row>
    <row r="22" spans="1:5" x14ac:dyDescent="0.2">
      <c r="A22" s="67"/>
      <c r="B22" s="49"/>
      <c r="C22" s="49"/>
      <c r="D22" s="44"/>
      <c r="E22" s="49"/>
    </row>
    <row r="23" spans="1:5" x14ac:dyDescent="0.2">
      <c r="A23" s="1"/>
      <c r="B23" s="49"/>
      <c r="C23" s="49"/>
      <c r="D23" s="44"/>
      <c r="E23" s="49"/>
    </row>
    <row r="24" spans="1:5" x14ac:dyDescent="0.2">
      <c r="A24" s="1"/>
      <c r="B24" s="49"/>
      <c r="C24" s="49"/>
      <c r="D24" s="44"/>
      <c r="E24" s="49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ValerieHerrera</cp:lastModifiedBy>
  <cp:lastPrinted>2019-03-04T18:47:48Z</cp:lastPrinted>
  <dcterms:created xsi:type="dcterms:W3CDTF">2009-05-06T00:19:57Z</dcterms:created>
  <dcterms:modified xsi:type="dcterms:W3CDTF">2019-03-04T18:59:44Z</dcterms:modified>
</cp:coreProperties>
</file>