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stados Financieros SGB 2019\Enero\"/>
    </mc:Choice>
  </mc:AlternateContent>
  <xr:revisionPtr revIDLastSave="0" documentId="13_ncr:1_{4B301C82-E9B1-4F77-B8B4-96048CCD6829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'!$A$1:$G$62</definedName>
    <definedName name="_xlnm.Print_Area" localSheetId="1">'E.R. ACUMULADO'!$A$1:$B$56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1" l="1"/>
  <c r="B25" i="1" l="1"/>
  <c r="D32" i="1" l="1"/>
  <c r="B18" i="1" l="1"/>
  <c r="B43" i="2" l="1"/>
  <c r="B33" i="1" l="1"/>
  <c r="B37" i="1" s="1"/>
  <c r="B51" i="2" l="1"/>
  <c r="A47" i="2"/>
  <c r="B28" i="2"/>
  <c r="B32" i="2" s="1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3" i="2" s="1"/>
  <c r="D18" i="1"/>
  <c r="B27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<sst xmlns="http://schemas.openxmlformats.org/spreadsheetml/2006/main" count="94" uniqueCount="82">
  <si>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</si>
  <si>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</si>
  <si>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</si>
  <si>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</si>
  <si>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</si>
  <si>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</si>
  <si>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</si>
  <si>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</si>
  <si>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</si>
  <si>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</si>
  <si>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</si>
  <si>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</si>
  <si>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</si>
  <si>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</si>
  <si>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</si>
  <si>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</si>
  <si>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</si>
  <si>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</si>
  <si>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</si>
  <si>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</si>
  <si>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</si>
  <si>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</si>
  <si>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</si>
  <si>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</si>
  <si>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</si>
  <si>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</si>
  <si>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</si>
  <si>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</si>
  <si>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</si>
  <si>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</si>
  <si>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</si>
  <si>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</si>
  <si>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</si>
  <si>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</si>
  <si>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</si>
  <si>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</si>
  <si>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</si>
  <si>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</si>
  <si>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</si>
  <si>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</si>
  <si>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</si>
  <si>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</si>
  <si>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</si>
  <si>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</si>
  <si>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</si>
  <si>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</si>
  <si>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</si>
  <si>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</si>
  <si>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</si>
  <si>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</si>
  <si>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</si>
  <si>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</si>
  <si>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</si>
  <si>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</si>
  <si>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</si>
  <si>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</si>
  <si>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</si>
  <si>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</si>
  <si>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</si>
  <si>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</si>
  <si>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</si>
  <si>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</si>
  <si>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</si>
  <si>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</si>
  <si>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</si>
  <si>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</si>
  <si>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</si>
  <si>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</si>
  <si>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</si>
  <si>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</si>
  <si>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</si>
  <si>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</si>
  <si>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</si>
  <si>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</si>
  <si>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</si>
  <si>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</si>
  <si>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</si>
  <si>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</si>
  <si>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</si>
  <si>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</si>
  <si>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Estado de Resultados del 01 al 31 de enero de 2019</t>
  </si>
  <si>
    <t>Balance General al 31 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</si>
</sst>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u val="singleAccounting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43" fontId="9" fillId="0" borderId="0" xfId="1" applyFont="1"/>
    <xf numFmtId="164" fontId="9" fillId="0" borderId="0" xfId="3" applyNumberFormat="1" applyFont="1"/>
    <xf numFmtId="43" fontId="8" fillId="0" borderId="0" xfId="1" applyFont="1" applyAlignment="1">
      <alignment horizontal="center"/>
    </xf>
    <xf numFmtId="43" fontId="8" fillId="0" borderId="0" xfId="1" applyFont="1"/>
    <xf numFmtId="44" fontId="0" fillId="0" borderId="0" xfId="2" applyFont="1"/>
    <xf numFmtId="43" fontId="12" fillId="0" borderId="0" xfId="1" applyFont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/>
    <xf numFmtId="44" fontId="8" fillId="0" borderId="0" xfId="2" applyFont="1"/>
    <xf numFmtId="44" fontId="9" fillId="0" borderId="0" xfId="2" applyFont="1"/>
    <xf numFmtId="43" fontId="13" fillId="0" borderId="0" xfId="1" applyFont="1"/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/>
    <xf numFmtId="43" fontId="10" fillId="0" borderId="0" xfId="1" applyFont="1"/>
    <xf numFmtId="164" fontId="8" fillId="0" borderId="0" xfId="3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4" borderId="6" xfId="7" applyFont="1" applyBorder="1" applyAlignment="1">
      <alignment vertical="top"/>
    </xf>
    <xf numFmtId="44" fontId="18" fillId="0" borderId="0" xfId="2" applyFont="1"/>
    <xf numFmtId="44" fontId="9" fillId="0" borderId="0" xfId="0" applyNumberFormat="1" applyFont="1" applyAlignment="1">
      <alignment vertical="top"/>
    </xf>
    <xf numFmtId="44" fontId="4" fillId="0" borderId="3" xfId="2" applyFont="1" applyBorder="1" applyAlignment="1">
      <alignment vertical="top"/>
    </xf>
    <xf numFmtId="44" fontId="9" fillId="0" borderId="0" xfId="2" applyFont="1" applyAlignment="1">
      <alignment vertical="top"/>
    </xf>
    <xf numFmtId="44" fontId="8" fillId="0" borderId="0" xfId="2" applyFont="1" applyAlignment="1">
      <alignment vertical="top"/>
    </xf>
    <xf numFmtId="44" fontId="3" fillId="0" borderId="2" xfId="2" applyFont="1" applyBorder="1" applyAlignment="1">
      <alignment horizontal="left" vertical="top"/>
    </xf>
    <xf numFmtId="44" fontId="0" fillId="0" borderId="0" xfId="2" applyFont="1" applyAlignment="1">
      <alignment vertical="top"/>
    </xf>
    <xf numFmtId="44" fontId="5" fillId="6" borderId="0" xfId="2" applyFont="1" applyFill="1" applyAlignment="1">
      <alignment vertical="top"/>
    </xf>
    <xf numFmtId="44" fontId="4" fillId="0" borderId="0" xfId="2" applyFont="1" applyAlignment="1">
      <alignment vertical="top"/>
    </xf>
    <xf numFmtId="44" fontId="5" fillId="6" borderId="6" xfId="2" applyFont="1" applyFill="1" applyBorder="1" applyAlignment="1">
      <alignment vertical="top"/>
    </xf>
    <xf numFmtId="44" fontId="8" fillId="0" borderId="0" xfId="1" applyNumberFormat="1" applyFont="1" applyAlignment="1">
      <alignment horizontal="center"/>
    </xf>
    <xf numFmtId="44" fontId="8" fillId="0" borderId="0" xfId="1" applyNumberFormat="1" applyFont="1"/>
    <xf numFmtId="44" fontId="4" fillId="0" borderId="3" xfId="2" applyFont="1" applyBorder="1"/>
    <xf numFmtId="44" fontId="10" fillId="0" borderId="0" xfId="2" applyFont="1"/>
    <xf numFmtId="44" fontId="11" fillId="0" borderId="0" xfId="2" applyFont="1"/>
    <xf numFmtId="44" fontId="8" fillId="0" borderId="0" xfId="2" applyFont="1" applyAlignment="1">
      <alignment horizontal="center"/>
    </xf>
    <xf numFmtId="44" fontId="3" fillId="0" borderId="1" xfId="1" applyNumberFormat="1" applyFont="1" applyBorder="1"/>
    <xf numFmtId="44" fontId="9" fillId="0" borderId="0" xfId="1" applyNumberFormat="1" applyFont="1"/>
    <xf numFmtId="4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44" fontId="3" fillId="0" borderId="0" xfId="1" applyNumberFormat="1" applyFont="1"/>
    <xf numFmtId="44" fontId="22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G73"/>
  <sheetViews>
    <sheetView tabSelected="1" topLeftCell="A37" zoomScaleNormal="100" workbookViewId="0">
      <selection activeCell="B57" sqref="B57"/>
    </sheetView>
  </sheetViews>
  <sheetFormatPr baseColWidth="10" defaultRowHeight="12.75" customHeight="1" x14ac:dyDescent="0.25"/>
  <cols>
    <col min="1" max="1" width="61.7109375" style="1" customWidth="1"/>
    <col min="2" max="2" width="30.7109375" style="58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16384" width="11.42578125" style="1"/>
  </cols>
  <sheetData>
    <row r="1" spans="1:6" ht="18.75" customHeight="1" x14ac:dyDescent="0.25">
      <c r="A1" s="69" t="s">
        <v>67</v>
      </c>
      <c r="B1" s="69"/>
      <c r="C1" s="69"/>
      <c r="D1" s="69"/>
      <c r="E1" s="69"/>
      <c r="F1" s="69"/>
    </row>
    <row r="2" spans="1:6" ht="18.75" customHeight="1" x14ac:dyDescent="0.25">
      <c r="A2" s="69" t="s">
        <v>68</v>
      </c>
      <c r="B2" s="69"/>
      <c r="C2" s="69"/>
      <c r="D2" s="69"/>
      <c r="E2" s="69"/>
      <c r="F2" s="69"/>
    </row>
    <row r="3" spans="1:6" ht="18.75" customHeight="1" x14ac:dyDescent="0.25">
      <c r="A3" s="69" t="s">
        <v>69</v>
      </c>
      <c r="B3" s="69"/>
      <c r="C3" s="69"/>
      <c r="D3" s="69"/>
      <c r="E3" s="69"/>
      <c r="F3" s="69"/>
    </row>
    <row r="4" spans="1:6" ht="18.75" customHeight="1" x14ac:dyDescent="0.25">
      <c r="A4" s="68" t="s">
        <v>81</v>
      </c>
      <c r="B4" s="68"/>
      <c r="C4" s="68"/>
      <c r="D4" s="68"/>
      <c r="E4" s="68"/>
      <c r="F4" s="68"/>
    </row>
    <row r="5" spans="1:6" ht="18.75" customHeight="1" x14ac:dyDescent="0.25">
      <c r="A5" s="68" t="s">
        <v>70</v>
      </c>
      <c r="B5" s="68"/>
      <c r="C5" s="68"/>
      <c r="D5" s="68"/>
      <c r="E5" s="68"/>
      <c r="F5" s="68"/>
    </row>
    <row r="6" spans="1:6" ht="12.75" customHeight="1" x14ac:dyDescent="0.25">
      <c r="A6" s="66"/>
      <c r="B6" s="66"/>
      <c r="C6" s="2"/>
      <c r="D6" s="2"/>
      <c r="E6" s="2"/>
      <c r="F6" s="2"/>
    </row>
    <row r="7" spans="1:6" ht="12.75" customHeight="1" x14ac:dyDescent="0.25">
      <c r="A7" s="3" t="s">
        <v>0</v>
      </c>
      <c r="B7" s="51" t="s">
        <v>1</v>
      </c>
      <c r="C7" s="4"/>
      <c r="E7" s="6" t="s">
        <v>1</v>
      </c>
      <c r="F7" s="6" t="s">
        <v>1</v>
      </c>
    </row>
    <row r="8" spans="1:6" ht="12.75" customHeight="1" x14ac:dyDescent="0.25">
      <c r="A8" s="3" t="s">
        <v>2</v>
      </c>
      <c r="B8" s="52"/>
      <c r="C8" s="4"/>
      <c r="E8" s="7"/>
      <c r="F8" s="7"/>
    </row>
    <row r="9" spans="1:6" ht="12.75" customHeight="1" x14ac:dyDescent="0.25">
      <c r="A9" s="1" t="s">
        <v>3</v>
      </c>
      <c r="B9" s="20">
        <v>0.12</v>
      </c>
      <c r="C9" s="8">
        <v>294.51</v>
      </c>
      <c r="D9" s="5" t="e">
        <f>$C9/#REF!</f>
        <v>#REF!</v>
      </c>
    </row>
    <row r="10" spans="1:6" ht="12.75" customHeight="1" x14ac:dyDescent="0.25">
      <c r="A10" s="1" t="s">
        <v>4</v>
      </c>
      <c r="B10" s="20">
        <v>100.03</v>
      </c>
      <c r="C10" s="8">
        <v>29101.21</v>
      </c>
      <c r="D10" s="5" t="e">
        <f>$C10/#REF!</f>
        <v>#REF!</v>
      </c>
    </row>
    <row r="11" spans="1:6" ht="12.75" customHeight="1" x14ac:dyDescent="0.25">
      <c r="A11" s="1" t="s">
        <v>5</v>
      </c>
      <c r="B11" s="20">
        <v>3.4</v>
      </c>
      <c r="C11" s="8">
        <v>2800</v>
      </c>
      <c r="D11" s="5" t="e">
        <f>$C11/#REF!</f>
        <v>#REF!</v>
      </c>
    </row>
    <row r="12" spans="1:6" ht="12.75" customHeight="1" x14ac:dyDescent="0.25">
      <c r="A12" s="1" t="s">
        <v>6</v>
      </c>
      <c r="B12" s="20">
        <v>498.08</v>
      </c>
      <c r="C12" s="8">
        <v>178403.27</v>
      </c>
      <c r="D12" s="5" t="e">
        <f>$C12/#REF!</f>
        <v>#REF!</v>
      </c>
      <c r="E12" s="9"/>
    </row>
    <row r="13" spans="1:6" ht="12.75" customHeight="1" x14ac:dyDescent="0.25">
      <c r="A13" s="1" t="s">
        <v>7</v>
      </c>
      <c r="B13" s="20">
        <v>48.67</v>
      </c>
      <c r="C13" s="8">
        <v>650099.69999999995</v>
      </c>
      <c r="D13" s="5" t="e">
        <f>$C13/#REF!</f>
        <v>#REF!</v>
      </c>
      <c r="E13" s="9"/>
    </row>
    <row r="14" spans="1:6" ht="12.75" customHeight="1" x14ac:dyDescent="0.25">
      <c r="A14" s="1" t="s">
        <v>8</v>
      </c>
      <c r="B14" s="20">
        <v>0.12</v>
      </c>
      <c r="C14" s="8">
        <v>19.79</v>
      </c>
      <c r="E14" s="9"/>
    </row>
    <row r="15" spans="1:6" ht="12.75" customHeight="1" x14ac:dyDescent="0.25">
      <c r="A15" s="1" t="s">
        <v>9</v>
      </c>
      <c r="B15" s="20">
        <v>9.5</v>
      </c>
      <c r="C15" s="8">
        <v>20210.5</v>
      </c>
      <c r="D15" s="5" t="e">
        <f>$C15/#REF!</f>
        <v>#REF!</v>
      </c>
      <c r="E15" s="9"/>
    </row>
    <row r="16" spans="1:6" ht="12.75" customHeight="1" x14ac:dyDescent="0.25">
      <c r="A16" s="1" t="s">
        <v>10</v>
      </c>
      <c r="B16" s="20">
        <v>32.17</v>
      </c>
      <c r="C16" s="8">
        <v>6028.69</v>
      </c>
      <c r="D16" s="5" t="e">
        <f>$C16/#REF!</f>
        <v>#REF!</v>
      </c>
    </row>
    <row r="17" spans="1:6" ht="12.75" customHeight="1" x14ac:dyDescent="0.25">
      <c r="A17" s="1" t="s">
        <v>11</v>
      </c>
      <c r="B17" s="20">
        <v>18.100000000000001</v>
      </c>
      <c r="C17" s="8">
        <v>19879.39</v>
      </c>
      <c r="D17" s="5" t="e">
        <f>$C17/#REF!</f>
        <v>#REF!</v>
      </c>
      <c r="E17" s="9"/>
      <c r="F17" s="10"/>
    </row>
    <row r="18" spans="1:6" ht="12.75" customHeight="1" x14ac:dyDescent="0.25">
      <c r="B18" s="53">
        <f>SUM(B9:B17)</f>
        <v>710.18999999999994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</row>
    <row r="19" spans="1:6" ht="12.75" customHeight="1" x14ac:dyDescent="0.25">
      <c r="A19" s="3" t="s">
        <v>12</v>
      </c>
      <c r="B19" s="14"/>
      <c r="C19" s="15"/>
      <c r="E19" s="7"/>
      <c r="F19" s="7"/>
    </row>
    <row r="20" spans="1:6" ht="12.75" customHeight="1" x14ac:dyDescent="0.25">
      <c r="A20" s="1" t="s">
        <v>13</v>
      </c>
      <c r="B20" s="20">
        <v>113.25</v>
      </c>
      <c r="C20" s="8">
        <v>116769.21</v>
      </c>
      <c r="D20" s="5" t="e">
        <f>$C20/#REF!</f>
        <v>#REF!</v>
      </c>
      <c r="F20" s="16"/>
    </row>
    <row r="21" spans="1:6" ht="12.75" customHeight="1" x14ac:dyDescent="0.25">
      <c r="A21" s="1" t="s">
        <v>14</v>
      </c>
      <c r="B21" s="20">
        <v>58.5</v>
      </c>
      <c r="C21" s="8">
        <v>17827.400000000001</v>
      </c>
      <c r="D21" s="5" t="e">
        <f>$C21/#REF!</f>
        <v>#REF!</v>
      </c>
      <c r="E21" s="9"/>
      <c r="F21" s="16"/>
    </row>
    <row r="22" spans="1:6" ht="12.75" customHeight="1" x14ac:dyDescent="0.25">
      <c r="A22" s="1" t="s">
        <v>15</v>
      </c>
      <c r="B22" s="20">
        <v>21.55</v>
      </c>
      <c r="C22" s="8">
        <v>44117.64</v>
      </c>
      <c r="D22" s="5" t="e">
        <f>$C22/#REF!</f>
        <v>#REF!</v>
      </c>
      <c r="E22" s="9"/>
      <c r="F22" s="16"/>
    </row>
    <row r="23" spans="1:6" ht="12.75" customHeight="1" x14ac:dyDescent="0.25">
      <c r="A23" s="1" t="s">
        <v>16</v>
      </c>
      <c r="B23" s="20">
        <v>1942.53</v>
      </c>
      <c r="C23" s="8">
        <v>1370187.15</v>
      </c>
      <c r="D23" s="5" t="e">
        <f>$C23/#REF!</f>
        <v>#REF!</v>
      </c>
      <c r="E23" s="9"/>
      <c r="F23" s="16"/>
    </row>
    <row r="24" spans="1:6" ht="12.75" customHeight="1" x14ac:dyDescent="0.25">
      <c r="A24" s="1" t="s">
        <v>17</v>
      </c>
      <c r="B24" s="20">
        <v>0.51</v>
      </c>
      <c r="C24" s="8">
        <v>607.38</v>
      </c>
      <c r="D24" s="5" t="e">
        <f>$C24/#REF!</f>
        <v>#REF!</v>
      </c>
      <c r="F24" s="16"/>
    </row>
    <row r="25" spans="1:6" ht="12.75" customHeight="1" x14ac:dyDescent="0.25">
      <c r="B25" s="53">
        <f>SUM(B20:B24)</f>
        <v>2136.34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</row>
    <row r="26" spans="1:6" ht="12.75" customHeight="1" x14ac:dyDescent="0.25">
      <c r="B26" s="14"/>
      <c r="C26" s="15"/>
      <c r="E26" s="7"/>
      <c r="F26" s="7"/>
    </row>
    <row r="27" spans="1:6" ht="12.75" customHeight="1" thickBot="1" x14ac:dyDescent="0.3">
      <c r="A27" s="2" t="s">
        <v>18</v>
      </c>
      <c r="B27" s="17">
        <f>+B25+B18</f>
        <v>2846.53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</row>
    <row r="28" spans="1:6" ht="12.75" customHeight="1" thickTop="1" x14ac:dyDescent="0.25">
      <c r="A28" s="3" t="s">
        <v>19</v>
      </c>
      <c r="B28" s="15"/>
      <c r="C28" s="15"/>
    </row>
    <row r="29" spans="1:6" ht="12.75" customHeight="1" x14ac:dyDescent="0.25">
      <c r="A29" s="3" t="s">
        <v>2</v>
      </c>
      <c r="B29" s="14"/>
      <c r="C29" s="15"/>
      <c r="E29" s="7"/>
      <c r="F29" s="7"/>
    </row>
    <row r="30" spans="1:6" ht="12.75" customHeight="1" x14ac:dyDescent="0.25">
      <c r="A30" s="1" t="s">
        <v>73</v>
      </c>
      <c r="B30" s="20">
        <v>16.14</v>
      </c>
      <c r="C30" s="15"/>
      <c r="E30" s="7"/>
      <c r="F30" s="7"/>
    </row>
    <row r="31" spans="1:6" ht="12.75" customHeight="1" x14ac:dyDescent="0.25">
      <c r="A31" s="1" t="s">
        <v>20</v>
      </c>
      <c r="B31" s="20">
        <v>100.63</v>
      </c>
      <c r="C31" s="8">
        <v>126656.17</v>
      </c>
      <c r="D31" s="5" t="e">
        <f>$C31/#REF!</f>
        <v>#REF!</v>
      </c>
      <c r="F31" s="16"/>
    </row>
    <row r="32" spans="1:6" ht="12.75" customHeight="1" x14ac:dyDescent="0.4">
      <c r="A32" s="1" t="s">
        <v>21</v>
      </c>
      <c r="B32" s="64">
        <v>93.67</v>
      </c>
      <c r="C32" s="8">
        <v>13706.64</v>
      </c>
      <c r="D32" s="5" t="e">
        <f>$C32/#REF!</f>
        <v>#REF!</v>
      </c>
      <c r="F32" s="16"/>
    </row>
    <row r="33" spans="1:6" ht="12.75" customHeight="1" x14ac:dyDescent="0.25">
      <c r="B33" s="53">
        <f>SUM(B30:B32)</f>
        <v>210.44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</row>
    <row r="34" spans="1:6" ht="12.75" customHeight="1" x14ac:dyDescent="0.25">
      <c r="A34" s="3" t="s">
        <v>22</v>
      </c>
      <c r="B34" s="14"/>
      <c r="C34" s="15"/>
      <c r="E34" s="7"/>
      <c r="F34" s="7"/>
    </row>
    <row r="35" spans="1:6" ht="12.75" customHeight="1" x14ac:dyDescent="0.25">
      <c r="A35" s="1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</row>
    <row r="36" spans="1:6" ht="12.75" customHeight="1" x14ac:dyDescent="0.25">
      <c r="B36" s="14"/>
      <c r="C36" s="15"/>
      <c r="E36" s="7"/>
      <c r="F36" s="7"/>
    </row>
    <row r="37" spans="1:6" ht="12.75" customHeight="1" x14ac:dyDescent="0.25">
      <c r="A37" s="2" t="s">
        <v>24</v>
      </c>
      <c r="B37" s="53">
        <f>+B33+B35</f>
        <v>211.36194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</row>
    <row r="38" spans="1:6" ht="12.75" customHeight="1" x14ac:dyDescent="0.25">
      <c r="B38" s="15"/>
      <c r="C38" s="15"/>
      <c r="F38" s="4" t="s">
        <v>1</v>
      </c>
    </row>
    <row r="39" spans="1:6" ht="12.75" customHeight="1" x14ac:dyDescent="0.25">
      <c r="A39" s="3" t="s">
        <v>25</v>
      </c>
      <c r="B39" s="15" t="s">
        <v>1</v>
      </c>
      <c r="C39" s="15"/>
      <c r="E39" s="4" t="s">
        <v>1</v>
      </c>
      <c r="F39" s="4" t="s">
        <v>1</v>
      </c>
    </row>
    <row r="40" spans="1:6" ht="12.75" customHeight="1" x14ac:dyDescent="0.25">
      <c r="A40" s="3" t="s">
        <v>26</v>
      </c>
      <c r="B40" s="15"/>
      <c r="C40" s="15"/>
    </row>
    <row r="41" spans="1:6" ht="12.75" customHeight="1" x14ac:dyDescent="0.25">
      <c r="A41" s="1" t="s">
        <v>27</v>
      </c>
      <c r="B41" s="8">
        <v>702</v>
      </c>
      <c r="C41" s="15" t="e">
        <f>+B41-#REF!</f>
        <v>#REF!</v>
      </c>
      <c r="D41" s="5" t="e">
        <f>$C41/#REF!</f>
        <v>#REF!</v>
      </c>
    </row>
    <row r="42" spans="1:6" ht="12.75" customHeight="1" x14ac:dyDescent="0.25">
      <c r="A42" s="1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</row>
    <row r="43" spans="1:6" ht="12.75" customHeight="1" x14ac:dyDescent="0.25">
      <c r="B43" s="53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</row>
    <row r="44" spans="1:6" ht="12.75" customHeight="1" x14ac:dyDescent="0.25">
      <c r="A44" s="3" t="s">
        <v>29</v>
      </c>
      <c r="B44" s="54"/>
      <c r="C44" s="15"/>
      <c r="E44" s="21"/>
      <c r="F44" s="21"/>
    </row>
    <row r="45" spans="1:6" ht="12.75" customHeight="1" x14ac:dyDescent="0.25">
      <c r="A45" s="1" t="s">
        <v>30</v>
      </c>
      <c r="B45" s="55">
        <v>250.4</v>
      </c>
      <c r="C45" s="29"/>
      <c r="D45" s="5" t="e">
        <f>$C45/#REF!</f>
        <v>#REF!</v>
      </c>
    </row>
    <row r="46" spans="1:6" ht="12.75" customHeight="1" x14ac:dyDescent="0.25">
      <c r="B46" s="53">
        <f>SUM(B45)</f>
        <v>250.4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</row>
    <row r="47" spans="1:6" ht="12.75" customHeight="1" x14ac:dyDescent="0.25">
      <c r="B47" s="14"/>
      <c r="C47" s="14"/>
      <c r="D47" s="22"/>
      <c r="E47" s="7"/>
      <c r="F47" s="7"/>
    </row>
    <row r="48" spans="1:6" ht="12.75" customHeight="1" x14ac:dyDescent="0.25">
      <c r="A48" s="23" t="s">
        <v>31</v>
      </c>
      <c r="B48" s="20">
        <v>-33.72</v>
      </c>
      <c r="C48" s="8">
        <v>-97030.3</v>
      </c>
      <c r="D48" s="5" t="e">
        <f>$C48/#REF!</f>
        <v>#REF!</v>
      </c>
      <c r="F48" s="7"/>
    </row>
    <row r="49" spans="1:7" ht="12.75" customHeight="1" x14ac:dyDescent="0.25">
      <c r="B49" s="14"/>
      <c r="C49" s="14"/>
      <c r="D49" s="22"/>
      <c r="E49" s="7"/>
      <c r="F49" s="7"/>
    </row>
    <row r="50" spans="1:7" ht="12.75" customHeight="1" x14ac:dyDescent="0.25">
      <c r="A50" s="3" t="s">
        <v>32</v>
      </c>
      <c r="B50" s="14"/>
      <c r="C50" s="14"/>
      <c r="E50" s="7"/>
      <c r="F50" s="7"/>
    </row>
    <row r="51" spans="1:7" ht="12.75" customHeight="1" x14ac:dyDescent="0.25">
      <c r="A51" s="1" t="s">
        <v>33</v>
      </c>
      <c r="B51" s="8">
        <v>249.74</v>
      </c>
      <c r="C51" s="8">
        <f>19881.68+57541.87</f>
        <v>77423.55</v>
      </c>
      <c r="D51" s="5" t="e">
        <f>$C51/#REF!</f>
        <v>#REF!</v>
      </c>
    </row>
    <row r="52" spans="1:7" ht="12.75" customHeight="1" x14ac:dyDescent="0.25">
      <c r="A52" s="1" t="s">
        <v>34</v>
      </c>
      <c r="B52" s="8">
        <f>'E.R. ACUMULADO'!B53</f>
        <v>8.7500000000000107</v>
      </c>
      <c r="C52" s="8">
        <f>+'[1]E.R. ACUMULADO'!E55</f>
        <v>58189.079999999958</v>
      </c>
      <c r="D52" s="5" t="e">
        <f>$C52/#REF!</f>
        <v>#REF!</v>
      </c>
      <c r="E52" s="10"/>
      <c r="F52" s="10"/>
    </row>
    <row r="53" spans="1:7" ht="12.75" customHeight="1" x14ac:dyDescent="0.25">
      <c r="B53" s="53">
        <f>SUM(B51:B52)</f>
        <v>258.49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</row>
    <row r="54" spans="1:7" ht="12.75" customHeight="1" x14ac:dyDescent="0.25">
      <c r="B54" s="15"/>
      <c r="C54" s="15"/>
    </row>
    <row r="55" spans="1:7" ht="12.75" customHeight="1" x14ac:dyDescent="0.25">
      <c r="A55" s="2" t="s">
        <v>35</v>
      </c>
      <c r="B55" s="53">
        <f>+B53+B46+B43+B48</f>
        <v>2635.17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</row>
    <row r="56" spans="1:7" ht="12.75" customHeight="1" x14ac:dyDescent="0.25">
      <c r="A56" s="23"/>
      <c r="B56" s="56"/>
      <c r="C56" s="15"/>
      <c r="E56" s="6"/>
      <c r="F56" s="6"/>
    </row>
    <row r="57" spans="1:7" ht="12.75" customHeight="1" thickBot="1" x14ac:dyDescent="0.3">
      <c r="A57" s="24" t="s">
        <v>36</v>
      </c>
      <c r="B57" s="17">
        <f>+B55+B37</f>
        <v>2846.5319399999998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</row>
    <row r="58" spans="1:7" ht="12.75" customHeight="1" thickTop="1" thickBot="1" x14ac:dyDescent="0.3">
      <c r="B58" s="57"/>
      <c r="C58" s="15"/>
      <c r="G58" s="20"/>
    </row>
    <row r="59" spans="1:7" ht="12.75" customHeight="1" thickTop="1" x14ac:dyDescent="0.25">
      <c r="B59" s="63"/>
      <c r="C59" s="15"/>
    </row>
    <row r="60" spans="1:7" ht="12.75" customHeight="1" x14ac:dyDescent="0.25">
      <c r="A60" s="23"/>
      <c r="B60" s="52"/>
      <c r="E60" s="7"/>
      <c r="F60" s="7"/>
    </row>
    <row r="61" spans="1:7" ht="12.75" customHeight="1" x14ac:dyDescent="0.25">
      <c r="A61" s="65" t="s">
        <v>75</v>
      </c>
      <c r="B61" s="65"/>
      <c r="C61" s="23"/>
      <c r="D61" s="23"/>
      <c r="E61" s="66"/>
      <c r="F61" s="66"/>
      <c r="G61" s="66"/>
    </row>
    <row r="62" spans="1:7" ht="12.75" customHeight="1" x14ac:dyDescent="0.25">
      <c r="A62" s="62" t="s">
        <v>77</v>
      </c>
      <c r="B62" s="62" t="s">
        <v>76</v>
      </c>
      <c r="D62" s="1"/>
      <c r="E62" s="67"/>
      <c r="F62" s="67"/>
      <c r="G62" s="67"/>
    </row>
    <row r="63" spans="1:7" ht="12.75" customHeight="1" x14ac:dyDescent="0.25">
      <c r="A63" s="23"/>
      <c r="B63" s="52"/>
      <c r="E63" s="7"/>
      <c r="F63" s="7"/>
    </row>
    <row r="64" spans="1:7" ht="12.75" customHeight="1" x14ac:dyDescent="0.25">
      <c r="A64" s="23"/>
      <c r="B64" s="52"/>
      <c r="E64" s="7"/>
      <c r="F64" s="7"/>
    </row>
    <row r="65" spans="1:6" ht="12.75" customHeight="1" x14ac:dyDescent="0.25">
      <c r="A65" s="23"/>
      <c r="B65" s="52"/>
      <c r="E65" s="7"/>
      <c r="F65" s="7"/>
    </row>
    <row r="66" spans="1:6" ht="12.75" customHeight="1" x14ac:dyDescent="0.25">
      <c r="A66" s="2"/>
      <c r="B66" s="51"/>
      <c r="E66" s="6"/>
      <c r="F66" s="6"/>
    </row>
    <row r="67" spans="1:6" ht="12.75" customHeight="1" x14ac:dyDescent="0.25">
      <c r="A67" s="25"/>
      <c r="B67" s="59"/>
      <c r="E67" s="26"/>
      <c r="F67" s="26"/>
    </row>
    <row r="72" spans="1:6" ht="12.75" customHeight="1" x14ac:dyDescent="0.25">
      <c r="A72" s="2"/>
      <c r="B72" s="51"/>
      <c r="E72" s="6"/>
      <c r="F72" s="6"/>
    </row>
    <row r="73" spans="1:6" ht="12.75" customHeight="1" x14ac:dyDescent="0.25">
      <c r="A73" s="25"/>
      <c r="B73" s="59"/>
      <c r="E73" s="26"/>
      <c r="F73" s="26"/>
    </row>
  </sheetData>
  <mergeCells count="9">
    <mergeCell ref="A61:B61"/>
    <mergeCell ref="E61:G61"/>
    <mergeCell ref="E62:G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B56"/>
  <sheetViews>
    <sheetView topLeftCell="A40" zoomScale="110" zoomScaleNormal="110" workbookViewId="0">
      <selection activeCell="B39" sqref="B39"/>
    </sheetView>
  </sheetViews>
  <sheetFormatPr baseColWidth="10" defaultRowHeight="15.75" customHeight="1" x14ac:dyDescent="0.25"/>
  <cols>
    <col min="1" max="1" width="62.28515625" style="27" customWidth="1"/>
    <col min="2" max="2" width="30.7109375" style="20" customWidth="1"/>
    <col min="3" max="16384" width="11.42578125" style="27"/>
  </cols>
  <sheetData>
    <row r="1" spans="1:2" ht="15.75" customHeight="1" x14ac:dyDescent="0.25">
      <c r="A1" s="70" t="s">
        <v>67</v>
      </c>
      <c r="B1" s="70"/>
    </row>
    <row r="2" spans="1:2" ht="15.75" customHeight="1" x14ac:dyDescent="0.25">
      <c r="A2" s="70" t="s">
        <v>68</v>
      </c>
      <c r="B2" s="70"/>
    </row>
    <row r="3" spans="1:2" ht="15.75" customHeight="1" x14ac:dyDescent="0.25">
      <c r="A3" s="70" t="s">
        <v>69</v>
      </c>
      <c r="B3" s="70"/>
    </row>
    <row r="4" spans="1:2" ht="15.75" customHeight="1" x14ac:dyDescent="0.25">
      <c r="A4" s="71" t="s">
        <v>80</v>
      </c>
      <c r="B4" s="71"/>
    </row>
    <row r="5" spans="1:2" ht="15.75" customHeight="1" x14ac:dyDescent="0.25">
      <c r="A5" s="71" t="s">
        <v>71</v>
      </c>
      <c r="B5" s="71"/>
    </row>
    <row r="6" spans="1:2" ht="25.5" customHeight="1" x14ac:dyDescent="0.25">
      <c r="A6" s="61"/>
      <c r="B6" s="61"/>
    </row>
    <row r="7" spans="1:2" ht="15.75" customHeight="1" x14ac:dyDescent="0.25">
      <c r="A7" s="31" t="s">
        <v>37</v>
      </c>
      <c r="B7" s="42"/>
    </row>
    <row r="8" spans="1:2" ht="15.75" customHeight="1" x14ac:dyDescent="0.25">
      <c r="A8" s="32" t="s">
        <v>38</v>
      </c>
      <c r="B8" s="41">
        <v>26.18</v>
      </c>
    </row>
    <row r="9" spans="1:2" ht="15.75" customHeight="1" x14ac:dyDescent="0.25">
      <c r="A9" s="32" t="s">
        <v>39</v>
      </c>
      <c r="B9" s="41">
        <v>5.72</v>
      </c>
    </row>
    <row r="10" spans="1:2" ht="15.75" customHeight="1" x14ac:dyDescent="0.25">
      <c r="A10" s="32" t="s">
        <v>40</v>
      </c>
      <c r="B10" s="41">
        <v>14.82</v>
      </c>
    </row>
    <row r="11" spans="1:2" ht="15.75" customHeight="1" x14ac:dyDescent="0.25">
      <c r="A11" s="32" t="s">
        <v>41</v>
      </c>
      <c r="B11" s="41">
        <v>1.1599999999999999</v>
      </c>
    </row>
    <row r="12" spans="1:2" ht="15.75" customHeight="1" x14ac:dyDescent="0.25">
      <c r="A12" s="31"/>
      <c r="B12" s="43">
        <f>SUM(B8:B11)</f>
        <v>47.879999999999995</v>
      </c>
    </row>
    <row r="13" spans="1:2" ht="15.75" customHeight="1" x14ac:dyDescent="0.25">
      <c r="A13" s="32"/>
      <c r="B13" s="44"/>
    </row>
    <row r="14" spans="1:2" ht="15.75" customHeight="1" x14ac:dyDescent="0.25">
      <c r="A14" s="33" t="s">
        <v>42</v>
      </c>
      <c r="B14" s="41">
        <v>0</v>
      </c>
    </row>
    <row r="15" spans="1:2" ht="15.75" customHeight="1" x14ac:dyDescent="0.25">
      <c r="A15" s="33" t="s">
        <v>43</v>
      </c>
      <c r="B15" s="41">
        <v>33.450000000000003</v>
      </c>
    </row>
    <row r="16" spans="1:2" ht="15.75" customHeight="1" x14ac:dyDescent="0.25">
      <c r="A16" s="33"/>
      <c r="B16" s="45"/>
    </row>
    <row r="17" spans="1:2" ht="15.75" customHeight="1" thickBot="1" x14ac:dyDescent="0.3">
      <c r="A17" s="34" t="s">
        <v>44</v>
      </c>
      <c r="B17" s="46">
        <f>+B12+B14+B15</f>
        <v>81.33</v>
      </c>
    </row>
    <row r="18" spans="1:2" ht="15.75" customHeight="1" x14ac:dyDescent="0.25">
      <c r="A18" s="35"/>
      <c r="B18" s="44"/>
    </row>
    <row r="19" spans="1:2" s="1" customFormat="1" ht="15.75" customHeight="1" x14ac:dyDescent="0.25">
      <c r="A19" s="36" t="s">
        <v>45</v>
      </c>
      <c r="B19" s="47">
        <v>0</v>
      </c>
    </row>
    <row r="20" spans="1:2" ht="15.75" customHeight="1" x14ac:dyDescent="0.25">
      <c r="A20" s="36" t="s">
        <v>46</v>
      </c>
      <c r="B20" s="47">
        <v>0</v>
      </c>
    </row>
    <row r="21" spans="1:2" ht="15.75" customHeight="1" x14ac:dyDescent="0.25">
      <c r="A21" s="31" t="s">
        <v>47</v>
      </c>
      <c r="B21" s="44"/>
    </row>
    <row r="22" spans="1:2" ht="15.75" customHeight="1" x14ac:dyDescent="0.25">
      <c r="A22" s="33" t="s">
        <v>48</v>
      </c>
      <c r="B22" s="28">
        <v>57.83</v>
      </c>
    </row>
    <row r="23" spans="1:2" ht="15.75" customHeight="1" x14ac:dyDescent="0.25">
      <c r="A23" s="33" t="s">
        <v>49</v>
      </c>
      <c r="B23" s="28">
        <v>0.86</v>
      </c>
    </row>
    <row r="24" spans="1:2" ht="15.75" customHeight="1" x14ac:dyDescent="0.25">
      <c r="A24" s="33" t="s">
        <v>50</v>
      </c>
      <c r="B24" s="28">
        <v>12.13</v>
      </c>
    </row>
    <row r="25" spans="1:2" ht="15.75" customHeight="1" x14ac:dyDescent="0.25">
      <c r="A25" s="33" t="s">
        <v>51</v>
      </c>
      <c r="B25" s="28">
        <v>0</v>
      </c>
    </row>
    <row r="26" spans="1:2" ht="15.75" customHeight="1" x14ac:dyDescent="0.25">
      <c r="A26" s="33" t="s">
        <v>52</v>
      </c>
      <c r="B26" s="28">
        <v>1.1599999999999999</v>
      </c>
    </row>
    <row r="27" spans="1:2" ht="15.75" customHeight="1" x14ac:dyDescent="0.25">
      <c r="A27" s="33" t="s">
        <v>53</v>
      </c>
      <c r="B27" s="28">
        <v>5.41</v>
      </c>
    </row>
    <row r="28" spans="1:2" ht="15.75" customHeight="1" x14ac:dyDescent="0.25">
      <c r="A28" s="33"/>
      <c r="B28" s="43">
        <f>SUM(B19:B27)</f>
        <v>77.389999999999986</v>
      </c>
    </row>
    <row r="29" spans="1:2" ht="15.75" customHeight="1" x14ac:dyDescent="0.25">
      <c r="A29" s="33"/>
      <c r="B29" s="45"/>
    </row>
    <row r="30" spans="1:2" ht="15.75" customHeight="1" x14ac:dyDescent="0.25">
      <c r="A30" s="33" t="s">
        <v>54</v>
      </c>
      <c r="B30" s="28">
        <v>2.5299999999999998</v>
      </c>
    </row>
    <row r="31" spans="1:2" ht="15.75" customHeight="1" x14ac:dyDescent="0.25">
      <c r="A31" s="33"/>
      <c r="B31" s="45"/>
    </row>
    <row r="32" spans="1:2" ht="15.75" customHeight="1" thickBot="1" x14ac:dyDescent="0.3">
      <c r="A32" s="34" t="s">
        <v>55</v>
      </c>
      <c r="B32" s="46">
        <f>+B30+B28</f>
        <v>79.919999999999987</v>
      </c>
    </row>
    <row r="33" spans="1:2" ht="15.75" customHeight="1" x14ac:dyDescent="0.25">
      <c r="A33" s="32"/>
      <c r="B33" s="44"/>
    </row>
    <row r="34" spans="1:2" ht="15.75" customHeight="1" x14ac:dyDescent="0.25">
      <c r="A34" s="37" t="s">
        <v>56</v>
      </c>
      <c r="B34" s="48">
        <f>+B17-B32</f>
        <v>1.4100000000000108</v>
      </c>
    </row>
    <row r="35" spans="1:2" ht="15.75" customHeight="1" x14ac:dyDescent="0.25">
      <c r="A35" s="38"/>
      <c r="B35" s="44"/>
    </row>
    <row r="36" spans="1:2" ht="15.75" customHeight="1" x14ac:dyDescent="0.25">
      <c r="A36" s="30" t="s">
        <v>57</v>
      </c>
      <c r="B36" s="44"/>
    </row>
    <row r="37" spans="1:2" ht="15.75" customHeight="1" x14ac:dyDescent="0.25">
      <c r="A37" s="33" t="s">
        <v>58</v>
      </c>
      <c r="B37" s="28">
        <v>7.78</v>
      </c>
    </row>
    <row r="38" spans="1:2" ht="15.75" customHeight="1" x14ac:dyDescent="0.25">
      <c r="A38" s="60" t="s">
        <v>74</v>
      </c>
      <c r="B38" s="44">
        <v>0.03</v>
      </c>
    </row>
    <row r="39" spans="1:2" ht="15.75" customHeight="1" x14ac:dyDescent="0.25">
      <c r="A39" s="60"/>
      <c r="B39" s="44"/>
    </row>
    <row r="40" spans="1:2" s="1" customFormat="1" ht="15.75" customHeight="1" x14ac:dyDescent="0.25">
      <c r="A40" s="39" t="s">
        <v>43</v>
      </c>
      <c r="B40" s="47"/>
    </row>
    <row r="41" spans="1:2" s="1" customFormat="1" ht="15.75" customHeight="1" x14ac:dyDescent="0.25">
      <c r="A41" s="36" t="s">
        <v>59</v>
      </c>
      <c r="B41" s="28">
        <v>0</v>
      </c>
    </row>
    <row r="42" spans="1:2" ht="15.75" customHeight="1" x14ac:dyDescent="0.25">
      <c r="A42" s="33"/>
      <c r="B42" s="44"/>
    </row>
    <row r="43" spans="1:2" ht="15.75" customHeight="1" x14ac:dyDescent="0.25">
      <c r="A43" s="31" t="s">
        <v>60</v>
      </c>
      <c r="B43" s="43">
        <f>+B37+B38+B41</f>
        <v>7.8100000000000005</v>
      </c>
    </row>
    <row r="44" spans="1:2" ht="15.75" customHeight="1" x14ac:dyDescent="0.25">
      <c r="A44" s="38"/>
      <c r="B44" s="44"/>
    </row>
    <row r="45" spans="1:2" ht="15.75" customHeight="1" x14ac:dyDescent="0.25">
      <c r="A45" s="30" t="s">
        <v>61</v>
      </c>
      <c r="B45" s="44"/>
    </row>
    <row r="46" spans="1:2" ht="15.75" customHeight="1" x14ac:dyDescent="0.25">
      <c r="A46" s="33" t="s">
        <v>62</v>
      </c>
      <c r="B46" s="28">
        <v>0.02</v>
      </c>
    </row>
    <row r="47" spans="1:2" ht="15.75" customHeight="1" x14ac:dyDescent="0.25">
      <c r="A47" s="33" t="str">
        <f>+'[2]E.R. ACUMULADO'!B51</f>
        <v>GASTOS DE IMPUETOS IOF</v>
      </c>
      <c r="B47" s="28">
        <v>0</v>
      </c>
    </row>
    <row r="48" spans="1:2" ht="15.75" customHeight="1" x14ac:dyDescent="0.25">
      <c r="A48" s="33" t="s">
        <v>63</v>
      </c>
      <c r="B48" s="28">
        <v>0.27</v>
      </c>
    </row>
    <row r="49" spans="1:2" ht="15.75" customHeight="1" x14ac:dyDescent="0.25">
      <c r="A49" s="33" t="s">
        <v>64</v>
      </c>
      <c r="B49" s="28">
        <v>0.18</v>
      </c>
    </row>
    <row r="50" spans="1:2" ht="15.75" customHeight="1" x14ac:dyDescent="0.25">
      <c r="A50" s="33" t="s">
        <v>65</v>
      </c>
      <c r="B50" s="8">
        <v>0</v>
      </c>
    </row>
    <row r="51" spans="1:2" ht="15.75" customHeight="1" x14ac:dyDescent="0.25">
      <c r="A51" s="38" t="s">
        <v>66</v>
      </c>
      <c r="B51" s="43">
        <f>SUM(B46:B50)</f>
        <v>0.47000000000000003</v>
      </c>
    </row>
    <row r="52" spans="1:2" ht="15.75" customHeight="1" x14ac:dyDescent="0.25">
      <c r="A52" s="32"/>
      <c r="B52" s="49"/>
    </row>
    <row r="53" spans="1:2" ht="15.75" customHeight="1" thickBot="1" x14ac:dyDescent="0.3">
      <c r="A53" s="40" t="s">
        <v>72</v>
      </c>
      <c r="B53" s="50">
        <f>B34+B43-B51</f>
        <v>8.7500000000000107</v>
      </c>
    </row>
    <row r="54" spans="1:2" ht="15.75" customHeight="1" thickTop="1" x14ac:dyDescent="0.25"/>
    <row r="55" spans="1:2" ht="15.75" customHeight="1" x14ac:dyDescent="0.25">
      <c r="A55" s="65" t="s">
        <v>78</v>
      </c>
      <c r="B55" s="65"/>
    </row>
    <row r="56" spans="1:2" ht="15.75" customHeight="1" x14ac:dyDescent="0.25">
      <c r="A56" s="62" t="s">
        <v>77</v>
      </c>
      <c r="B56" s="62" t="s">
        <v>79</v>
      </c>
    </row>
  </sheetData>
  <mergeCells count="6">
    <mergeCell ref="A55:B55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84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JONATHANM</cp:lastModifiedBy>
  <cp:lastPrinted>2019-03-05T22:54:59Z</cp:lastPrinted>
  <dcterms:created xsi:type="dcterms:W3CDTF">2017-04-20T21:35:40Z</dcterms:created>
  <dcterms:modified xsi:type="dcterms:W3CDTF">2019-03-05T22:57:25Z</dcterms:modified>
</cp:coreProperties>
</file>