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18\DICIEMBRE\"/>
    </mc:Choice>
  </mc:AlternateContent>
  <xr:revisionPtr revIDLastSave="0" documentId="13_ncr:1_{F233A596-2653-4AB7-802F-C80D3C2AC225}" xr6:coauthVersionLast="40" xr6:coauthVersionMax="40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'!$A$1:$B$61</definedName>
    <definedName name="_xlnm.Print_Area" localSheetId="1">'E.R. ACUMULADO'!$A$1:$B$62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B24" i="1" l="1"/>
  <c r="D31" i="1" l="1"/>
  <c r="B17" i="1" l="1"/>
  <c r="B43" i="2" l="1"/>
  <c r="B32" i="1" l="1"/>
  <c r="B36" i="1" s="1"/>
  <c r="B51" i="2" l="1"/>
  <c r="A47" i="2"/>
  <c r="B28" i="2"/>
  <c r="B32" i="2" s="1"/>
  <c r="B12" i="2"/>
  <c r="B17" i="2" s="1"/>
  <c r="F52" i="1"/>
  <c r="E52" i="1"/>
  <c r="C51" i="1"/>
  <c r="D51" i="1" s="1"/>
  <c r="C50" i="1"/>
  <c r="D50" i="1" s="1"/>
  <c r="D47" i="1"/>
  <c r="F45" i="1"/>
  <c r="E45" i="1"/>
  <c r="B45" i="1"/>
  <c r="C45" i="1" s="1"/>
  <c r="D45" i="1" s="1"/>
  <c r="D44" i="1"/>
  <c r="F42" i="1"/>
  <c r="E42" i="1"/>
  <c r="B42" i="1"/>
  <c r="C42" i="1" s="1"/>
  <c r="D42" i="1" s="1"/>
  <c r="C41" i="1"/>
  <c r="D41" i="1" s="1"/>
  <c r="C40" i="1"/>
  <c r="D40" i="1" s="1"/>
  <c r="C34" i="1"/>
  <c r="D34" i="1" s="1"/>
  <c r="F32" i="1"/>
  <c r="F36" i="1" s="1"/>
  <c r="E32" i="1"/>
  <c r="E36" i="1" s="1"/>
  <c r="C36" i="1"/>
  <c r="D36" i="1" s="1"/>
  <c r="D30" i="1"/>
  <c r="F24" i="1"/>
  <c r="E24" i="1"/>
  <c r="D23" i="1"/>
  <c r="D22" i="1"/>
  <c r="D21" i="1"/>
  <c r="D20" i="1"/>
  <c r="D19" i="1"/>
  <c r="F17" i="1"/>
  <c r="E17" i="1"/>
  <c r="D16" i="1"/>
  <c r="D15" i="1"/>
  <c r="D13" i="1"/>
  <c r="D12" i="1"/>
  <c r="D11" i="1"/>
  <c r="D10" i="1"/>
  <c r="D9" i="1"/>
  <c r="B34" i="2" l="1"/>
  <c r="B53" i="2" s="1"/>
  <c r="B58" i="2" s="1"/>
  <c r="D17" i="1"/>
  <c r="B26" i="1"/>
  <c r="F26" i="1"/>
  <c r="E26" i="1"/>
  <c r="F54" i="1"/>
  <c r="F56" i="1" s="1"/>
  <c r="C17" i="1"/>
  <c r="C24" i="1"/>
  <c r="D24" i="1" s="1"/>
  <c r="C32" i="1"/>
  <c r="D32" i="1" s="1"/>
  <c r="E54" i="1"/>
  <c r="C26" i="1" l="1"/>
  <c r="D26" i="1"/>
  <c r="B52" i="1"/>
  <c r="E56" i="1"/>
  <c r="C52" i="1" l="1"/>
  <c r="D52" i="1" s="1"/>
  <c r="B54" i="1"/>
  <c r="B56" i="1" l="1"/>
  <c r="C54" i="1"/>
  <c r="D54" i="1" s="1"/>
  <c r="C56" i="1" l="1"/>
  <c r="D56" i="1" s="1"/>
</calcChain>
</file>

<file path=xl/sharedStrings.xml><?xml version="1.0" encoding="utf-8"?>
<sst xmlns="http://schemas.openxmlformats.org/spreadsheetml/2006/main" count="96" uniqueCount="84">
  <si>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</si>
  <si>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</si>
  <si>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</si>
  <si>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</si>
  <si>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</si>
  <si>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</si>
  <si>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</si>
  <si>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</si>
  <si>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</si>
  <si>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</si>
  <si>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</si>
  <si>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</si>
  <si>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</si>
  <si>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</si>
  <si>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</si>
  <si>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</si>
  <si>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</si>
  <si>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</si>
  <si>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</si>
  <si>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</si>
  <si>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</si>
  <si>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</si>
  <si>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</si>
  <si>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</si>
  <si>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</si>
  <si>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</si>
  <si>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</si>
  <si>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</si>
  <si>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</si>
  <si>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</si>
  <si>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</si>
  <si>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</si>
  <si>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</si>
  <si>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</si>
  <si>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</si>
  <si>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</si>
  <si>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</si>
  <si>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</si>
  <si>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</si>
  <si>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</si>
  <si>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</si>
  <si>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</si>
  <si>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</si>
  <si>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</si>
  <si>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</si>
  <si>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</si>
  <si>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</si>
  <si>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</si>
  <si>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</si>
  <si>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</si>
  <si>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</si>
  <si>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</si>
  <si>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</si>
  <si>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</si>
  <si>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</si>
  <si>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</si>
  <si>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</si>
  <si>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</si>
  <si>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</si>
  <si>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</si>
  <si>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</si>
  <si>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</si>
  <si>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</si>
  <si>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</si>
  <si>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</si>
  <si>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</si>
  <si>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</si>
  <si>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</si>
  <si>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</si>
  <si>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</si>
  <si>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</si>
  <si>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</si>
  <si>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</si>
  <si>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</si>
  <si>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</si>
  <si>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</si>
  <si>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</si>
  <si>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</si>
  <si>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</si>
  <si>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Estado de Resultados del 01 de enero al 31 de Diciembre de 2018</t>
  </si>
  <si>
    <t>(-) IMPUESTO SOBRE LA RENTA ANUAL</t>
  </si>
  <si>
    <t>RESULTADO NETO</t>
  </si>
  <si>
    <t>(-) RESERVA LEGAL</t>
  </si>
  <si>
    <t>Balance General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</si>
</sst>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u val="singleAccounting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43" fontId="9" fillId="0" borderId="0" xfId="1" applyFont="1"/>
    <xf numFmtId="164" fontId="9" fillId="0" borderId="0" xfId="3" applyNumberFormat="1" applyFont="1"/>
    <xf numFmtId="43" fontId="8" fillId="0" borderId="0" xfId="1" applyFont="1" applyAlignment="1">
      <alignment horizontal="center"/>
    </xf>
    <xf numFmtId="43" fontId="8" fillId="0" borderId="0" xfId="1" applyFont="1"/>
    <xf numFmtId="44" fontId="0" fillId="0" borderId="0" xfId="2" applyFont="1"/>
    <xf numFmtId="43" fontId="12" fillId="0" borderId="0" xfId="1" applyFont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/>
    <xf numFmtId="44" fontId="8" fillId="0" borderId="0" xfId="2" applyFont="1"/>
    <xf numFmtId="44" fontId="9" fillId="0" borderId="0" xfId="2" applyFont="1"/>
    <xf numFmtId="43" fontId="13" fillId="0" borderId="0" xfId="1" applyFont="1"/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/>
    <xf numFmtId="43" fontId="10" fillId="0" borderId="0" xfId="1" applyFont="1"/>
    <xf numFmtId="164" fontId="8" fillId="0" borderId="0" xfId="3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4" borderId="6" xfId="7" applyFont="1" applyBorder="1" applyAlignment="1">
      <alignment vertical="top"/>
    </xf>
    <xf numFmtId="44" fontId="18" fillId="0" borderId="0" xfId="2" applyFont="1"/>
    <xf numFmtId="44" fontId="9" fillId="0" borderId="0" xfId="0" applyNumberFormat="1" applyFont="1" applyAlignment="1">
      <alignment vertical="top"/>
    </xf>
    <xf numFmtId="44" fontId="4" fillId="0" borderId="3" xfId="2" applyFont="1" applyBorder="1" applyAlignment="1">
      <alignment vertical="top"/>
    </xf>
    <xf numFmtId="44" fontId="9" fillId="0" borderId="0" xfId="2" applyFont="1" applyAlignment="1">
      <alignment vertical="top"/>
    </xf>
    <xf numFmtId="44" fontId="8" fillId="0" borderId="0" xfId="2" applyFont="1" applyAlignment="1">
      <alignment vertical="top"/>
    </xf>
    <xf numFmtId="44" fontId="3" fillId="0" borderId="2" xfId="2" applyFont="1" applyBorder="1" applyAlignment="1">
      <alignment horizontal="left" vertical="top"/>
    </xf>
    <xf numFmtId="44" fontId="0" fillId="0" borderId="0" xfId="2" applyFont="1" applyAlignment="1">
      <alignment vertical="top"/>
    </xf>
    <xf numFmtId="44" fontId="5" fillId="6" borderId="0" xfId="2" applyFont="1" applyFill="1" applyAlignment="1">
      <alignment vertical="top"/>
    </xf>
    <xf numFmtId="44" fontId="4" fillId="0" borderId="0" xfId="2" applyFont="1" applyAlignment="1">
      <alignment vertical="top"/>
    </xf>
    <xf numFmtId="44" fontId="5" fillId="6" borderId="6" xfId="2" applyFont="1" applyFill="1" applyBorder="1" applyAlignment="1">
      <alignment vertical="top"/>
    </xf>
    <xf numFmtId="44" fontId="8" fillId="0" borderId="0" xfId="1" applyNumberFormat="1" applyFont="1" applyAlignment="1">
      <alignment horizontal="center"/>
    </xf>
    <xf numFmtId="44" fontId="8" fillId="0" borderId="0" xfId="1" applyNumberFormat="1" applyFont="1"/>
    <xf numFmtId="44" fontId="4" fillId="0" borderId="3" xfId="2" applyFont="1" applyBorder="1"/>
    <xf numFmtId="44" fontId="10" fillId="0" borderId="0" xfId="2" applyFont="1"/>
    <xf numFmtId="44" fontId="11" fillId="0" borderId="0" xfId="2" applyFont="1"/>
    <xf numFmtId="44" fontId="8" fillId="0" borderId="0" xfId="2" applyFont="1" applyAlignment="1">
      <alignment horizontal="center"/>
    </xf>
    <xf numFmtId="44" fontId="3" fillId="0" borderId="1" xfId="1" applyNumberFormat="1" applyFont="1" applyBorder="1"/>
    <xf numFmtId="44" fontId="9" fillId="0" borderId="0" xfId="1" applyNumberFormat="1" applyFont="1"/>
    <xf numFmtId="4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44" fontId="3" fillId="0" borderId="0" xfId="1" applyNumberFormat="1" applyFont="1"/>
    <xf numFmtId="44" fontId="22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  <xf numFmtId="44" fontId="3" fillId="0" borderId="7" xfId="4" applyNumberFormat="1" applyFont="1" applyBorder="1"/>
    <xf numFmtId="43" fontId="18" fillId="0" borderId="0" xfId="1" applyFont="1"/>
    <xf numFmtId="0" fontId="3" fillId="0" borderId="7" xfId="4" applyFont="1" applyBorder="1"/>
    <xf numFmtId="0" fontId="5" fillId="0" borderId="0" xfId="7" applyFont="1" applyFill="1" applyAlignment="1">
      <alignment vertical="top"/>
    </xf>
    <xf numFmtId="44" fontId="5" fillId="0" borderId="0" xfId="2" applyFont="1" applyAlignment="1">
      <alignment vertical="top"/>
    </xf>
    <xf numFmtId="49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H72"/>
  <sheetViews>
    <sheetView topLeftCell="A37" zoomScaleNormal="100" workbookViewId="0">
      <selection sqref="A1:B61"/>
    </sheetView>
  </sheetViews>
  <sheetFormatPr baseColWidth="10" defaultRowHeight="12.75" customHeight="1" x14ac:dyDescent="0.25"/>
  <cols>
    <col min="1" max="1" width="61.7109375" style="1" customWidth="1"/>
    <col min="2" max="2" width="25.42578125" style="58" bestFit="1" customWidth="1"/>
    <col min="3" max="3" width="13.28515625" style="1" hidden="1" customWidth="1"/>
    <col min="4" max="4" width="6.5703125" style="5" hidden="1" customWidth="1"/>
    <col min="5" max="6" width="5.140625" style="4" hidden="1" customWidth="1"/>
    <col min="7" max="16384" width="11.42578125" style="1"/>
  </cols>
  <sheetData>
    <row r="1" spans="1:6" ht="18.75" customHeight="1" x14ac:dyDescent="0.25">
      <c r="A1" s="69" t="s">
        <v>66</v>
      </c>
      <c r="B1" s="69"/>
      <c r="C1" s="78"/>
      <c r="D1" s="78"/>
      <c r="E1" s="78"/>
      <c r="F1" s="78"/>
    </row>
    <row r="2" spans="1:6" ht="18.75" customHeight="1" x14ac:dyDescent="0.25">
      <c r="A2" s="69" t="s">
        <v>67</v>
      </c>
      <c r="B2" s="69"/>
      <c r="C2" s="78"/>
      <c r="D2" s="78"/>
      <c r="E2" s="78"/>
      <c r="F2" s="78"/>
    </row>
    <row r="3" spans="1:6" ht="18.75" customHeight="1" x14ac:dyDescent="0.25">
      <c r="A3" s="69" t="s">
        <v>68</v>
      </c>
      <c r="B3" s="69"/>
      <c r="C3" s="78"/>
      <c r="D3" s="78"/>
      <c r="E3" s="78"/>
      <c r="F3" s="78"/>
    </row>
    <row r="4" spans="1:6" ht="18.75" customHeight="1" x14ac:dyDescent="0.25">
      <c r="A4" s="68" t="s">
        <v>83</v>
      </c>
      <c r="B4" s="68"/>
      <c r="C4" s="77"/>
      <c r="D4" s="77"/>
      <c r="E4" s="77"/>
      <c r="F4" s="77"/>
    </row>
    <row r="5" spans="1:6" ht="18.75" customHeight="1" x14ac:dyDescent="0.25">
      <c r="A5" s="68" t="s">
        <v>69</v>
      </c>
      <c r="B5" s="68"/>
      <c r="C5" s="77"/>
      <c r="D5" s="77"/>
      <c r="E5" s="77"/>
      <c r="F5" s="77"/>
    </row>
    <row r="6" spans="1:6" ht="12.75" customHeight="1" x14ac:dyDescent="0.25">
      <c r="A6" s="66"/>
      <c r="B6" s="66"/>
      <c r="C6" s="2"/>
      <c r="D6" s="2"/>
      <c r="E6" s="2"/>
      <c r="F6" s="2"/>
    </row>
    <row r="7" spans="1:6" ht="12.75" customHeight="1" x14ac:dyDescent="0.25">
      <c r="A7" s="3" t="s">
        <v>0</v>
      </c>
      <c r="B7" s="51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52"/>
      <c r="C8" s="4"/>
      <c r="E8" s="7"/>
      <c r="F8" s="7"/>
    </row>
    <row r="9" spans="1:6" ht="12.75" customHeight="1" x14ac:dyDescent="0.25">
      <c r="A9" s="1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1" t="s">
        <v>4</v>
      </c>
      <c r="B10" s="20">
        <v>98.14</v>
      </c>
      <c r="C10" s="8">
        <v>29101.21</v>
      </c>
      <c r="D10" s="5" t="e">
        <f>$C10/#REF!</f>
        <v>#REF!</v>
      </c>
    </row>
    <row r="11" spans="1:6" ht="12.75" customHeight="1" x14ac:dyDescent="0.25">
      <c r="A11" s="1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1" t="s">
        <v>6</v>
      </c>
      <c r="B12" s="20">
        <v>500.72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1" t="s">
        <v>7</v>
      </c>
      <c r="B13" s="20">
        <v>39.549999999999997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1" t="s">
        <v>8</v>
      </c>
      <c r="B14" s="20">
        <v>0.04</v>
      </c>
      <c r="C14" s="8">
        <v>19.79</v>
      </c>
      <c r="E14" s="9"/>
    </row>
    <row r="15" spans="1:6" ht="12.75" customHeight="1" x14ac:dyDescent="0.25">
      <c r="A15" s="1" t="s">
        <v>9</v>
      </c>
      <c r="B15" s="20">
        <v>7.47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1" t="s">
        <v>10</v>
      </c>
      <c r="B16" s="20">
        <v>30.11</v>
      </c>
      <c r="C16" s="8">
        <v>6028.69</v>
      </c>
      <c r="D16" s="5" t="e">
        <f>$C16/#REF!</f>
        <v>#REF!</v>
      </c>
    </row>
    <row r="17" spans="1:6" ht="12.75" customHeight="1" x14ac:dyDescent="0.25">
      <c r="B17" s="53">
        <f>SUM(B9:B16)</f>
        <v>679.55</v>
      </c>
      <c r="C17" s="11" t="e">
        <f>+B17-#REF!</f>
        <v>#REF!</v>
      </c>
      <c r="D17" s="12" t="e">
        <f>B17/#REF!</f>
        <v>#REF!</v>
      </c>
      <c r="E17" s="13">
        <f>SUM(E9:E16)</f>
        <v>0</v>
      </c>
      <c r="F17" s="13">
        <f>SUM(F9:F16)</f>
        <v>0</v>
      </c>
    </row>
    <row r="18" spans="1:6" ht="12.75" customHeight="1" x14ac:dyDescent="0.25">
      <c r="A18" s="3" t="s">
        <v>11</v>
      </c>
      <c r="B18" s="14"/>
      <c r="C18" s="15"/>
      <c r="E18" s="7"/>
      <c r="F18" s="7"/>
    </row>
    <row r="19" spans="1:6" ht="12.75" customHeight="1" x14ac:dyDescent="0.25">
      <c r="A19" s="1" t="s">
        <v>12</v>
      </c>
      <c r="B19" s="20">
        <v>113.25</v>
      </c>
      <c r="C19" s="8">
        <v>116769.21</v>
      </c>
      <c r="D19" s="5" t="e">
        <f>$C19/#REF!</f>
        <v>#REF!</v>
      </c>
      <c r="F19" s="16"/>
    </row>
    <row r="20" spans="1:6" ht="12.75" customHeight="1" x14ac:dyDescent="0.25">
      <c r="A20" s="1" t="s">
        <v>13</v>
      </c>
      <c r="B20" s="20">
        <v>60.6</v>
      </c>
      <c r="C20" s="8">
        <v>17827.400000000001</v>
      </c>
      <c r="D20" s="5" t="e">
        <f>$C20/#REF!</f>
        <v>#REF!</v>
      </c>
      <c r="E20" s="9"/>
      <c r="F20" s="16"/>
    </row>
    <row r="21" spans="1:6" ht="12.75" customHeight="1" x14ac:dyDescent="0.25">
      <c r="A21" s="1" t="s">
        <v>14</v>
      </c>
      <c r="B21" s="20">
        <v>21.95</v>
      </c>
      <c r="C21" s="8">
        <v>44117.64</v>
      </c>
      <c r="D21" s="5" t="e">
        <f>$C21/#REF!</f>
        <v>#REF!</v>
      </c>
      <c r="E21" s="9"/>
      <c r="F21" s="16"/>
    </row>
    <row r="22" spans="1:6" ht="12.75" customHeight="1" x14ac:dyDescent="0.25">
      <c r="A22" s="1" t="s">
        <v>15</v>
      </c>
      <c r="B22" s="20">
        <v>1941.53</v>
      </c>
      <c r="C22" s="8">
        <v>1370187.15</v>
      </c>
      <c r="D22" s="5" t="e">
        <f>$C22/#REF!</f>
        <v>#REF!</v>
      </c>
      <c r="E22" s="9"/>
      <c r="F22" s="16"/>
    </row>
    <row r="23" spans="1:6" ht="12.75" customHeight="1" x14ac:dyDescent="0.25">
      <c r="A23" s="1" t="s">
        <v>16</v>
      </c>
      <c r="B23" s="20">
        <v>0.54</v>
      </c>
      <c r="C23" s="8">
        <v>607.38</v>
      </c>
      <c r="D23" s="5" t="e">
        <f>$C23/#REF!</f>
        <v>#REF!</v>
      </c>
      <c r="F23" s="16"/>
    </row>
    <row r="24" spans="1:6" ht="12.75" customHeight="1" x14ac:dyDescent="0.25">
      <c r="B24" s="53">
        <f>SUM(B19:B23)</f>
        <v>2137.87</v>
      </c>
      <c r="C24" s="11" t="e">
        <f>+B24-#REF!</f>
        <v>#REF!</v>
      </c>
      <c r="D24" s="12" t="e">
        <f>$C24/#REF!</f>
        <v>#REF!</v>
      </c>
      <c r="E24" s="13">
        <f>SUM(E19:E23)</f>
        <v>0</v>
      </c>
      <c r="F24" s="13">
        <f>SUM(F19:F23)</f>
        <v>0</v>
      </c>
    </row>
    <row r="25" spans="1:6" ht="12.75" customHeight="1" x14ac:dyDescent="0.25">
      <c r="B25" s="14"/>
      <c r="C25" s="15"/>
      <c r="E25" s="7"/>
      <c r="F25" s="7"/>
    </row>
    <row r="26" spans="1:6" ht="12.75" customHeight="1" thickBot="1" x14ac:dyDescent="0.3">
      <c r="A26" s="2" t="s">
        <v>17</v>
      </c>
      <c r="B26" s="17">
        <f>+B24+B17</f>
        <v>2817.42</v>
      </c>
      <c r="C26" s="17" t="e">
        <f>+B26-#REF!</f>
        <v>#REF!</v>
      </c>
      <c r="D26" s="18" t="e">
        <f>B26/#REF!</f>
        <v>#REF!</v>
      </c>
      <c r="E26" s="19">
        <f>+E24+E17</f>
        <v>0</v>
      </c>
      <c r="F26" s="19">
        <f>+F24+F17</f>
        <v>0</v>
      </c>
    </row>
    <row r="27" spans="1:6" ht="12.75" customHeight="1" thickTop="1" x14ac:dyDescent="0.25">
      <c r="A27" s="3" t="s">
        <v>18</v>
      </c>
      <c r="B27" s="15"/>
      <c r="C27" s="15"/>
    </row>
    <row r="28" spans="1:6" ht="12.75" customHeight="1" x14ac:dyDescent="0.25">
      <c r="A28" s="3" t="s">
        <v>2</v>
      </c>
      <c r="B28" s="14"/>
      <c r="C28" s="15"/>
      <c r="E28" s="7"/>
      <c r="F28" s="7"/>
    </row>
    <row r="29" spans="1:6" ht="12.75" customHeight="1" x14ac:dyDescent="0.25">
      <c r="A29" s="1" t="s">
        <v>72</v>
      </c>
      <c r="B29" s="20">
        <v>16.14</v>
      </c>
      <c r="C29" s="15"/>
      <c r="E29" s="7"/>
      <c r="F29" s="7"/>
    </row>
    <row r="30" spans="1:6" ht="12.75" customHeight="1" x14ac:dyDescent="0.25">
      <c r="A30" s="1" t="s">
        <v>19</v>
      </c>
      <c r="B30" s="20">
        <v>94.13</v>
      </c>
      <c r="C30" s="8">
        <v>126656.17</v>
      </c>
      <c r="D30" s="5" t="e">
        <f>$C30/#REF!</f>
        <v>#REF!</v>
      </c>
      <c r="F30" s="16"/>
    </row>
    <row r="31" spans="1:6" ht="12.75" customHeight="1" x14ac:dyDescent="0.4">
      <c r="A31" s="1" t="s">
        <v>20</v>
      </c>
      <c r="B31" s="64">
        <v>85.08</v>
      </c>
      <c r="C31" s="8">
        <v>13706.64</v>
      </c>
      <c r="D31" s="5" t="e">
        <f>$C31/#REF!</f>
        <v>#REF!</v>
      </c>
      <c r="F31" s="16"/>
    </row>
    <row r="32" spans="1:6" ht="12.75" customHeight="1" x14ac:dyDescent="0.25">
      <c r="B32" s="53">
        <f>SUM(B29:B31)</f>
        <v>195.35</v>
      </c>
      <c r="C32" s="11" t="e">
        <f>+B32-#REF!</f>
        <v>#REF!</v>
      </c>
      <c r="D32" s="12" t="e">
        <f>$C32/#REF!</f>
        <v>#REF!</v>
      </c>
      <c r="E32" s="13">
        <f>SUM(E30:E31)</f>
        <v>0</v>
      </c>
      <c r="F32" s="13">
        <f>SUM(F30:F31)</f>
        <v>0</v>
      </c>
    </row>
    <row r="33" spans="1:6" ht="12.75" customHeight="1" x14ac:dyDescent="0.25">
      <c r="A33" s="3" t="s">
        <v>21</v>
      </c>
      <c r="B33" s="14"/>
      <c r="C33" s="15"/>
      <c r="E33" s="7"/>
      <c r="F33" s="7"/>
    </row>
    <row r="34" spans="1:6" ht="12.75" customHeight="1" x14ac:dyDescent="0.25">
      <c r="A34" s="1" t="s">
        <v>22</v>
      </c>
      <c r="B34" s="8">
        <v>0.92193999999999998</v>
      </c>
      <c r="C34" s="15" t="e">
        <f>+B34-#REF!</f>
        <v>#REF!</v>
      </c>
      <c r="D34" s="5" t="e">
        <f>$C34/#REF!</f>
        <v>#REF!</v>
      </c>
    </row>
    <row r="35" spans="1:6" ht="12.75" customHeight="1" x14ac:dyDescent="0.25">
      <c r="B35" s="14"/>
      <c r="C35" s="15"/>
      <c r="E35" s="7"/>
      <c r="F35" s="7"/>
    </row>
    <row r="36" spans="1:6" ht="12.75" customHeight="1" x14ac:dyDescent="0.25">
      <c r="A36" s="2" t="s">
        <v>23</v>
      </c>
      <c r="B36" s="53">
        <f>+B32+B34</f>
        <v>196.27194</v>
      </c>
      <c r="C36" s="11" t="e">
        <f>+B36-#REF!</f>
        <v>#REF!</v>
      </c>
      <c r="D36" s="12" t="e">
        <f>$C36/#REF!</f>
        <v>#REF!</v>
      </c>
      <c r="E36" s="13">
        <f>+E32+E34</f>
        <v>0</v>
      </c>
      <c r="F36" s="13">
        <f>+F35+F32+F34</f>
        <v>0</v>
      </c>
    </row>
    <row r="37" spans="1:6" ht="12.75" customHeight="1" x14ac:dyDescent="0.25">
      <c r="B37" s="15"/>
      <c r="C37" s="15"/>
      <c r="F37" s="4" t="s">
        <v>1</v>
      </c>
    </row>
    <row r="38" spans="1:6" ht="12.75" customHeight="1" x14ac:dyDescent="0.25">
      <c r="A38" s="3" t="s">
        <v>24</v>
      </c>
      <c r="B38" s="15" t="s">
        <v>1</v>
      </c>
      <c r="C38" s="15"/>
      <c r="E38" s="4" t="s">
        <v>1</v>
      </c>
      <c r="F38" s="4" t="s">
        <v>1</v>
      </c>
    </row>
    <row r="39" spans="1:6" ht="12.75" customHeight="1" x14ac:dyDescent="0.25">
      <c r="A39" s="3" t="s">
        <v>25</v>
      </c>
      <c r="B39" s="15"/>
      <c r="C39" s="15"/>
    </row>
    <row r="40" spans="1:6" ht="12.75" customHeight="1" x14ac:dyDescent="0.25">
      <c r="A40" s="1" t="s">
        <v>26</v>
      </c>
      <c r="B40" s="8">
        <v>702</v>
      </c>
      <c r="C40" s="15" t="e">
        <f>+B40-#REF!</f>
        <v>#REF!</v>
      </c>
      <c r="D40" s="5" t="e">
        <f>$C40/#REF!</f>
        <v>#REF!</v>
      </c>
    </row>
    <row r="41" spans="1:6" ht="12.75" customHeight="1" x14ac:dyDescent="0.25">
      <c r="A41" s="1" t="s">
        <v>27</v>
      </c>
      <c r="B41" s="8">
        <v>1458</v>
      </c>
      <c r="C41" s="15" t="e">
        <f>+B41-#REF!</f>
        <v>#REF!</v>
      </c>
      <c r="D41" s="5" t="e">
        <f>$C41/#REF!</f>
        <v>#REF!</v>
      </c>
      <c r="E41" s="10"/>
      <c r="F41" s="10"/>
    </row>
    <row r="42" spans="1:6" ht="12.75" customHeight="1" x14ac:dyDescent="0.25">
      <c r="B42" s="53">
        <f>SUM(B40:B41)</f>
        <v>2160</v>
      </c>
      <c r="C42" s="11" t="e">
        <f>+B42-#REF!</f>
        <v>#REF!</v>
      </c>
      <c r="D42" s="12" t="e">
        <f>$C42/#REF!</f>
        <v>#REF!</v>
      </c>
      <c r="E42" s="13">
        <f>SUM(E40:E41)</f>
        <v>0</v>
      </c>
      <c r="F42" s="13">
        <f>SUM(F40:F41)</f>
        <v>0</v>
      </c>
    </row>
    <row r="43" spans="1:6" ht="12.75" customHeight="1" x14ac:dyDescent="0.25">
      <c r="A43" s="3" t="s">
        <v>28</v>
      </c>
      <c r="B43" s="54"/>
      <c r="C43" s="15"/>
      <c r="E43" s="21"/>
      <c r="F43" s="21"/>
    </row>
    <row r="44" spans="1:6" ht="12.75" customHeight="1" x14ac:dyDescent="0.25">
      <c r="A44" s="1" t="s">
        <v>29</v>
      </c>
      <c r="B44" s="55">
        <v>250.4</v>
      </c>
      <c r="C44" s="29"/>
      <c r="D44" s="5" t="e">
        <f>$C44/#REF!</f>
        <v>#REF!</v>
      </c>
    </row>
    <row r="45" spans="1:6" ht="12.75" customHeight="1" x14ac:dyDescent="0.25">
      <c r="B45" s="53">
        <f>SUM(B44)</f>
        <v>250.4</v>
      </c>
      <c r="C45" s="11" t="e">
        <f>+B45-#REF!</f>
        <v>#REF!</v>
      </c>
      <c r="D45" s="12" t="e">
        <f>$C45/#REF!</f>
        <v>#REF!</v>
      </c>
      <c r="E45" s="13">
        <f>SUM(E44)</f>
        <v>0</v>
      </c>
      <c r="F45" s="13">
        <f>SUM(F44)</f>
        <v>0</v>
      </c>
    </row>
    <row r="46" spans="1:6" ht="12.75" customHeight="1" x14ac:dyDescent="0.25">
      <c r="B46" s="14"/>
      <c r="C46" s="14"/>
      <c r="D46" s="22"/>
      <c r="E46" s="7"/>
      <c r="F46" s="7"/>
    </row>
    <row r="47" spans="1:6" ht="12.75" customHeight="1" x14ac:dyDescent="0.25">
      <c r="A47" s="23" t="s">
        <v>30</v>
      </c>
      <c r="B47" s="20">
        <v>-38.99</v>
      </c>
      <c r="C47" s="8">
        <v>-97030.3</v>
      </c>
      <c r="D47" s="5" t="e">
        <f>$C47/#REF!</f>
        <v>#REF!</v>
      </c>
      <c r="F47" s="7"/>
    </row>
    <row r="48" spans="1:6" ht="12.75" customHeight="1" x14ac:dyDescent="0.25">
      <c r="B48" s="14"/>
      <c r="C48" s="14"/>
      <c r="D48" s="22"/>
      <c r="E48" s="7"/>
      <c r="F48" s="7"/>
    </row>
    <row r="49" spans="1:8" ht="12.75" customHeight="1" x14ac:dyDescent="0.25">
      <c r="A49" s="3" t="s">
        <v>31</v>
      </c>
      <c r="B49" s="14"/>
      <c r="C49" s="14"/>
      <c r="E49" s="7"/>
      <c r="F49" s="7"/>
    </row>
    <row r="50" spans="1:8" ht="12.75" customHeight="1" x14ac:dyDescent="0.25">
      <c r="A50" s="1" t="s">
        <v>32</v>
      </c>
      <c r="B50" s="8">
        <v>86.8</v>
      </c>
      <c r="C50" s="8">
        <f>19881.68+57541.87</f>
        <v>77423.55</v>
      </c>
      <c r="D50" s="5" t="e">
        <f>$C50/#REF!</f>
        <v>#REF!</v>
      </c>
    </row>
    <row r="51" spans="1:8" ht="12.75" customHeight="1" x14ac:dyDescent="0.25">
      <c r="A51" s="1" t="s">
        <v>33</v>
      </c>
      <c r="B51" s="8">
        <f>'E.R. ACUMULADO'!B58</f>
        <v>162.93999999999974</v>
      </c>
      <c r="C51" s="8">
        <f>+'[1]E.R. ACUMULADO'!E55</f>
        <v>58189.079999999958</v>
      </c>
      <c r="D51" s="5" t="e">
        <f>$C51/#REF!</f>
        <v>#REF!</v>
      </c>
      <c r="E51" s="10"/>
      <c r="F51" s="10"/>
    </row>
    <row r="52" spans="1:8" ht="12.75" customHeight="1" x14ac:dyDescent="0.25">
      <c r="B52" s="53">
        <f>SUM(B50:B51)</f>
        <v>249.73999999999972</v>
      </c>
      <c r="C52" s="11" t="e">
        <f>+B52-#REF!</f>
        <v>#REF!</v>
      </c>
      <c r="D52" s="12" t="e">
        <f>$C52/#REF!</f>
        <v>#REF!</v>
      </c>
      <c r="E52" s="13">
        <f>SUM(E50:E51)</f>
        <v>0</v>
      </c>
      <c r="F52" s="13">
        <f>SUM(F50:F51)</f>
        <v>0</v>
      </c>
    </row>
    <row r="53" spans="1:8" ht="12.75" customHeight="1" x14ac:dyDescent="0.25">
      <c r="B53" s="15"/>
      <c r="C53" s="15"/>
    </row>
    <row r="54" spans="1:8" ht="12.75" customHeight="1" x14ac:dyDescent="0.25">
      <c r="A54" s="2" t="s">
        <v>34</v>
      </c>
      <c r="B54" s="53">
        <f>+B52+B45+B42+B47</f>
        <v>2621.15</v>
      </c>
      <c r="C54" s="11" t="e">
        <f>+B54-#REF!</f>
        <v>#REF!</v>
      </c>
      <c r="D54" s="12" t="e">
        <f>$C54/#REF!</f>
        <v>#REF!</v>
      </c>
      <c r="E54" s="13">
        <f>+E52+E45+E42</f>
        <v>0</v>
      </c>
      <c r="F54" s="13">
        <f>+F52+F45+F42</f>
        <v>0</v>
      </c>
    </row>
    <row r="55" spans="1:8" ht="12.75" customHeight="1" x14ac:dyDescent="0.25">
      <c r="A55" s="23"/>
      <c r="B55" s="56"/>
      <c r="C55" s="15"/>
      <c r="E55" s="6"/>
      <c r="F55" s="6"/>
    </row>
    <row r="56" spans="1:8" ht="12.75" customHeight="1" thickBot="1" x14ac:dyDescent="0.3">
      <c r="A56" s="24" t="s">
        <v>35</v>
      </c>
      <c r="B56" s="17">
        <f>+B54+B36</f>
        <v>2817.4219400000002</v>
      </c>
      <c r="C56" s="17" t="e">
        <f>+B56-#REF!</f>
        <v>#REF!</v>
      </c>
      <c r="D56" s="18" t="e">
        <f>$C56/#REF!</f>
        <v>#REF!</v>
      </c>
      <c r="E56" s="19">
        <f>+E54+E36+E47</f>
        <v>0</v>
      </c>
      <c r="F56" s="19">
        <f>+F54+F36</f>
        <v>0</v>
      </c>
    </row>
    <row r="57" spans="1:8" ht="12.75" customHeight="1" thickTop="1" thickBot="1" x14ac:dyDescent="0.3">
      <c r="B57" s="57"/>
      <c r="C57" s="15"/>
      <c r="H57" s="20"/>
    </row>
    <row r="58" spans="1:8" ht="12.75" customHeight="1" thickTop="1" x14ac:dyDescent="0.25">
      <c r="B58" s="63"/>
      <c r="C58" s="15"/>
    </row>
    <row r="59" spans="1:8" ht="12.75" customHeight="1" x14ac:dyDescent="0.25">
      <c r="A59" s="23"/>
      <c r="B59" s="52"/>
      <c r="E59" s="7"/>
      <c r="F59" s="7"/>
    </row>
    <row r="60" spans="1:8" ht="12.75" customHeight="1" x14ac:dyDescent="0.25">
      <c r="A60" s="65" t="s">
        <v>74</v>
      </c>
      <c r="B60" s="65"/>
      <c r="C60" s="23"/>
      <c r="D60" s="23"/>
      <c r="E60" s="66"/>
      <c r="F60" s="66"/>
      <c r="G60" s="66"/>
    </row>
    <row r="61" spans="1:8" ht="12.75" customHeight="1" x14ac:dyDescent="0.25">
      <c r="A61" s="62" t="s">
        <v>76</v>
      </c>
      <c r="B61" s="62" t="s">
        <v>75</v>
      </c>
      <c r="D61" s="1"/>
      <c r="E61" s="67"/>
      <c r="F61" s="67"/>
      <c r="G61" s="67"/>
    </row>
    <row r="62" spans="1:8" ht="12.75" customHeight="1" x14ac:dyDescent="0.25">
      <c r="A62" s="23"/>
      <c r="B62" s="52"/>
      <c r="E62" s="7"/>
      <c r="F62" s="7"/>
    </row>
    <row r="63" spans="1:8" ht="12.75" customHeight="1" x14ac:dyDescent="0.25">
      <c r="A63" s="23"/>
      <c r="B63" s="52"/>
      <c r="E63" s="7"/>
      <c r="F63" s="7"/>
    </row>
    <row r="64" spans="1:8" ht="12.75" customHeight="1" x14ac:dyDescent="0.25">
      <c r="A64" s="23"/>
      <c r="B64" s="52"/>
      <c r="E64" s="7"/>
      <c r="F64" s="7"/>
    </row>
    <row r="65" spans="1:6" ht="12.75" customHeight="1" x14ac:dyDescent="0.25">
      <c r="A65" s="2"/>
      <c r="B65" s="51"/>
      <c r="E65" s="6"/>
      <c r="F65" s="6"/>
    </row>
    <row r="66" spans="1:6" ht="12.75" customHeight="1" x14ac:dyDescent="0.25">
      <c r="A66" s="25"/>
      <c r="B66" s="59"/>
      <c r="E66" s="26"/>
      <c r="F66" s="26"/>
    </row>
    <row r="71" spans="1:6" ht="12.75" customHeight="1" x14ac:dyDescent="0.25">
      <c r="A71" s="2"/>
      <c r="B71" s="51"/>
      <c r="E71" s="6"/>
      <c r="F71" s="6"/>
    </row>
    <row r="72" spans="1:6" ht="12.75" customHeight="1" x14ac:dyDescent="0.25">
      <c r="A72" s="25"/>
      <c r="B72" s="59"/>
      <c r="E72" s="26"/>
      <c r="F72" s="26"/>
    </row>
  </sheetData>
  <mergeCells count="9">
    <mergeCell ref="A60:B60"/>
    <mergeCell ref="E60:G60"/>
    <mergeCell ref="E61:G61"/>
    <mergeCell ref="A6:B6"/>
    <mergeCell ref="A1:B1"/>
    <mergeCell ref="A2:B2"/>
    <mergeCell ref="A3:B3"/>
    <mergeCell ref="A4:B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E62"/>
  <sheetViews>
    <sheetView tabSelected="1" topLeftCell="A40" zoomScale="110" zoomScaleNormal="110" workbookViewId="0">
      <selection activeCell="B58" sqref="B58"/>
    </sheetView>
  </sheetViews>
  <sheetFormatPr baseColWidth="10" defaultRowHeight="15.75" customHeight="1" x14ac:dyDescent="0.25"/>
  <cols>
    <col min="1" max="1" width="62.28515625" style="27" customWidth="1"/>
    <col min="2" max="2" width="30.7109375" style="20" customWidth="1"/>
    <col min="3" max="3" width="11.42578125" style="27"/>
    <col min="4" max="4" width="12.5703125" style="73" bestFit="1" customWidth="1"/>
    <col min="5" max="5" width="11.42578125" style="73"/>
    <col min="6" max="16384" width="11.42578125" style="27"/>
  </cols>
  <sheetData>
    <row r="1" spans="1:2" ht="15.75" customHeight="1" x14ac:dyDescent="0.25">
      <c r="A1" s="70" t="s">
        <v>66</v>
      </c>
      <c r="B1" s="70"/>
    </row>
    <row r="2" spans="1:2" ht="15.75" customHeight="1" x14ac:dyDescent="0.25">
      <c r="A2" s="70" t="s">
        <v>67</v>
      </c>
      <c r="B2" s="70"/>
    </row>
    <row r="3" spans="1:2" ht="15.75" customHeight="1" x14ac:dyDescent="0.25">
      <c r="A3" s="70" t="s">
        <v>68</v>
      </c>
      <c r="B3" s="70"/>
    </row>
    <row r="4" spans="1:2" ht="15.75" customHeight="1" x14ac:dyDescent="0.25">
      <c r="A4" s="71" t="s">
        <v>79</v>
      </c>
      <c r="B4" s="71"/>
    </row>
    <row r="5" spans="1:2" ht="15.75" customHeight="1" x14ac:dyDescent="0.25">
      <c r="A5" s="71" t="s">
        <v>70</v>
      </c>
      <c r="B5" s="71"/>
    </row>
    <row r="6" spans="1:2" ht="25.5" customHeight="1" x14ac:dyDescent="0.25">
      <c r="A6" s="61"/>
      <c r="B6" s="61"/>
    </row>
    <row r="7" spans="1:2" ht="15.75" customHeight="1" x14ac:dyDescent="0.25">
      <c r="A7" s="31" t="s">
        <v>36</v>
      </c>
      <c r="B7" s="42"/>
    </row>
    <row r="8" spans="1:2" ht="15.75" customHeight="1" x14ac:dyDescent="0.25">
      <c r="A8" s="32" t="s">
        <v>37</v>
      </c>
      <c r="B8" s="41">
        <v>356.88</v>
      </c>
    </row>
    <row r="9" spans="1:2" ht="15.75" customHeight="1" x14ac:dyDescent="0.25">
      <c r="A9" s="32" t="s">
        <v>38</v>
      </c>
      <c r="B9" s="41">
        <v>89.12</v>
      </c>
    </row>
    <row r="10" spans="1:2" ht="15.75" customHeight="1" x14ac:dyDescent="0.25">
      <c r="A10" s="32" t="s">
        <v>39</v>
      </c>
      <c r="B10" s="41">
        <v>199.06</v>
      </c>
    </row>
    <row r="11" spans="1:2" ht="15.75" customHeight="1" x14ac:dyDescent="0.25">
      <c r="A11" s="32" t="s">
        <v>40</v>
      </c>
      <c r="B11" s="41">
        <v>135.66</v>
      </c>
    </row>
    <row r="12" spans="1:2" ht="15.75" customHeight="1" x14ac:dyDescent="0.25">
      <c r="A12" s="31"/>
      <c r="B12" s="43">
        <f>SUM(B8:B11)</f>
        <v>780.71999999999991</v>
      </c>
    </row>
    <row r="13" spans="1:2" ht="15.75" customHeight="1" x14ac:dyDescent="0.25">
      <c r="A13" s="32"/>
      <c r="B13" s="44"/>
    </row>
    <row r="14" spans="1:2" ht="15.75" customHeight="1" x14ac:dyDescent="0.25">
      <c r="A14" s="33" t="s">
        <v>41</v>
      </c>
      <c r="B14" s="41">
        <v>0</v>
      </c>
    </row>
    <row r="15" spans="1:2" ht="15.75" customHeight="1" x14ac:dyDescent="0.25">
      <c r="A15" s="33" t="s">
        <v>42</v>
      </c>
      <c r="B15" s="41">
        <v>511.04</v>
      </c>
    </row>
    <row r="16" spans="1:2" ht="15.75" customHeight="1" x14ac:dyDescent="0.25">
      <c r="A16" s="33"/>
      <c r="B16" s="45"/>
    </row>
    <row r="17" spans="1:5" ht="15.75" customHeight="1" thickBot="1" x14ac:dyDescent="0.3">
      <c r="A17" s="34" t="s">
        <v>43</v>
      </c>
      <c r="B17" s="46">
        <f>+B12+B14+B15</f>
        <v>1291.76</v>
      </c>
    </row>
    <row r="18" spans="1:5" ht="15.75" customHeight="1" x14ac:dyDescent="0.25">
      <c r="A18" s="35"/>
      <c r="B18" s="44"/>
    </row>
    <row r="19" spans="1:5" s="1" customFormat="1" ht="15.75" customHeight="1" x14ac:dyDescent="0.25">
      <c r="A19" s="36" t="s">
        <v>44</v>
      </c>
      <c r="B19" s="47">
        <v>0</v>
      </c>
      <c r="D19" s="4"/>
      <c r="E19" s="73"/>
    </row>
    <row r="20" spans="1:5" ht="15.75" customHeight="1" x14ac:dyDescent="0.25">
      <c r="A20" s="35" t="s">
        <v>45</v>
      </c>
      <c r="B20" s="47">
        <v>0</v>
      </c>
    </row>
    <row r="21" spans="1:5" ht="15.75" customHeight="1" x14ac:dyDescent="0.25">
      <c r="A21" s="31" t="s">
        <v>46</v>
      </c>
      <c r="B21" s="44"/>
    </row>
    <row r="22" spans="1:5" ht="15.75" customHeight="1" x14ac:dyDescent="0.25">
      <c r="A22" s="33" t="s">
        <v>47</v>
      </c>
      <c r="B22" s="28">
        <v>735.98</v>
      </c>
    </row>
    <row r="23" spans="1:5" ht="15.75" customHeight="1" x14ac:dyDescent="0.25">
      <c r="A23" s="33" t="s">
        <v>48</v>
      </c>
      <c r="B23" s="28">
        <v>10.199999999999999</v>
      </c>
    </row>
    <row r="24" spans="1:5" ht="15.75" customHeight="1" x14ac:dyDescent="0.25">
      <c r="A24" s="33" t="s">
        <v>49</v>
      </c>
      <c r="B24" s="28">
        <v>257.49</v>
      </c>
    </row>
    <row r="25" spans="1:5" ht="15.75" customHeight="1" x14ac:dyDescent="0.25">
      <c r="A25" s="33" t="s">
        <v>50</v>
      </c>
      <c r="B25" s="28">
        <v>4.4400000000000004</v>
      </c>
    </row>
    <row r="26" spans="1:5" ht="15.75" customHeight="1" x14ac:dyDescent="0.25">
      <c r="A26" s="33" t="s">
        <v>51</v>
      </c>
      <c r="B26" s="28">
        <v>14.75</v>
      </c>
    </row>
    <row r="27" spans="1:5" ht="15.75" customHeight="1" x14ac:dyDescent="0.25">
      <c r="A27" s="33" t="s">
        <v>52</v>
      </c>
      <c r="B27" s="28">
        <v>60.64</v>
      </c>
    </row>
    <row r="28" spans="1:5" ht="15.75" customHeight="1" x14ac:dyDescent="0.25">
      <c r="A28" s="33"/>
      <c r="B28" s="43">
        <f>SUM(B19:B27)</f>
        <v>1083.5000000000002</v>
      </c>
    </row>
    <row r="29" spans="1:5" ht="15.75" customHeight="1" x14ac:dyDescent="0.25">
      <c r="A29" s="33"/>
      <c r="B29" s="45"/>
    </row>
    <row r="30" spans="1:5" ht="15.75" customHeight="1" x14ac:dyDescent="0.25">
      <c r="A30" s="33" t="s">
        <v>53</v>
      </c>
      <c r="B30" s="28">
        <v>24.21</v>
      </c>
    </row>
    <row r="31" spans="1:5" ht="15.75" customHeight="1" x14ac:dyDescent="0.25">
      <c r="A31" s="33"/>
      <c r="B31" s="45"/>
    </row>
    <row r="32" spans="1:5" ht="15.75" customHeight="1" thickBot="1" x14ac:dyDescent="0.3">
      <c r="A32" s="34" t="s">
        <v>54</v>
      </c>
      <c r="B32" s="46">
        <f>+B30+B28</f>
        <v>1107.7100000000003</v>
      </c>
    </row>
    <row r="33" spans="1:5" ht="15.75" customHeight="1" x14ac:dyDescent="0.25">
      <c r="A33" s="32"/>
      <c r="B33" s="44"/>
    </row>
    <row r="34" spans="1:5" ht="15.75" customHeight="1" x14ac:dyDescent="0.25">
      <c r="A34" s="37" t="s">
        <v>55</v>
      </c>
      <c r="B34" s="48">
        <f>+B17-B32</f>
        <v>184.04999999999973</v>
      </c>
    </row>
    <row r="35" spans="1:5" ht="15.75" customHeight="1" x14ac:dyDescent="0.25">
      <c r="A35" s="38"/>
      <c r="B35" s="44"/>
    </row>
    <row r="36" spans="1:5" ht="15.75" customHeight="1" x14ac:dyDescent="0.25">
      <c r="A36" s="30" t="s">
        <v>56</v>
      </c>
      <c r="B36" s="44"/>
    </row>
    <row r="37" spans="1:5" ht="15.75" customHeight="1" x14ac:dyDescent="0.25">
      <c r="A37" s="33" t="s">
        <v>57</v>
      </c>
      <c r="B37" s="28">
        <v>108.56</v>
      </c>
    </row>
    <row r="38" spans="1:5" ht="15.75" customHeight="1" x14ac:dyDescent="0.25">
      <c r="A38" s="60" t="s">
        <v>73</v>
      </c>
      <c r="B38" s="44">
        <v>0.28999999999999998</v>
      </c>
    </row>
    <row r="39" spans="1:5" ht="15.75" customHeight="1" x14ac:dyDescent="0.25">
      <c r="A39" s="60"/>
      <c r="B39" s="44"/>
    </row>
    <row r="40" spans="1:5" s="1" customFormat="1" ht="15.75" customHeight="1" x14ac:dyDescent="0.25">
      <c r="A40" s="39" t="s">
        <v>42</v>
      </c>
      <c r="B40" s="47"/>
      <c r="D40" s="4"/>
      <c r="E40" s="73"/>
    </row>
    <row r="41" spans="1:5" s="1" customFormat="1" ht="15.75" customHeight="1" x14ac:dyDescent="0.25">
      <c r="A41" s="36" t="s">
        <v>58</v>
      </c>
      <c r="B41" s="28">
        <v>2.9</v>
      </c>
      <c r="D41" s="4"/>
      <c r="E41" s="73"/>
    </row>
    <row r="42" spans="1:5" ht="15.75" customHeight="1" x14ac:dyDescent="0.25">
      <c r="A42" s="33"/>
      <c r="B42" s="44"/>
    </row>
    <row r="43" spans="1:5" ht="15.75" customHeight="1" x14ac:dyDescent="0.25">
      <c r="A43" s="31" t="s">
        <v>59</v>
      </c>
      <c r="B43" s="43">
        <f>+B37+B38+B41</f>
        <v>111.75000000000001</v>
      </c>
    </row>
    <row r="44" spans="1:5" ht="15.75" customHeight="1" x14ac:dyDescent="0.25">
      <c r="A44" s="38"/>
      <c r="B44" s="44"/>
    </row>
    <row r="45" spans="1:5" ht="15.75" customHeight="1" x14ac:dyDescent="0.25">
      <c r="A45" s="30" t="s">
        <v>60</v>
      </c>
      <c r="B45" s="44"/>
    </row>
    <row r="46" spans="1:5" ht="15.75" customHeight="1" x14ac:dyDescent="0.25">
      <c r="A46" s="33" t="s">
        <v>61</v>
      </c>
      <c r="B46" s="28">
        <v>1.1399999999999999</v>
      </c>
    </row>
    <row r="47" spans="1:5" ht="15.75" customHeight="1" x14ac:dyDescent="0.25">
      <c r="A47" s="33" t="str">
        <f>+'[2]E.R. ACUMULADO'!B51</f>
        <v>GASTOS DE IMPUETOS IOF</v>
      </c>
      <c r="B47" s="28">
        <v>0.14000000000000001</v>
      </c>
    </row>
    <row r="48" spans="1:5" ht="15.75" customHeight="1" x14ac:dyDescent="0.25">
      <c r="A48" s="33" t="s">
        <v>62</v>
      </c>
      <c r="B48" s="28">
        <v>4.16</v>
      </c>
    </row>
    <row r="49" spans="1:2" ht="15.75" customHeight="1" x14ac:dyDescent="0.25">
      <c r="A49" s="33" t="s">
        <v>63</v>
      </c>
      <c r="B49" s="28">
        <v>2.14</v>
      </c>
    </row>
    <row r="50" spans="1:2" ht="15.75" customHeight="1" x14ac:dyDescent="0.25">
      <c r="A50" s="33" t="s">
        <v>64</v>
      </c>
      <c r="B50" s="8">
        <v>32.44</v>
      </c>
    </row>
    <row r="51" spans="1:2" ht="15.75" customHeight="1" x14ac:dyDescent="0.25">
      <c r="A51" s="38" t="s">
        <v>65</v>
      </c>
      <c r="B51" s="43">
        <f>SUM(B46:B50)</f>
        <v>40.019999999999996</v>
      </c>
    </row>
    <row r="52" spans="1:2" ht="15.75" customHeight="1" x14ac:dyDescent="0.25">
      <c r="A52" s="32"/>
      <c r="B52" s="49"/>
    </row>
    <row r="53" spans="1:2" ht="15.75" customHeight="1" thickBot="1" x14ac:dyDescent="0.3">
      <c r="A53" s="40" t="s">
        <v>71</v>
      </c>
      <c r="B53" s="50">
        <f>B34+B43-B51</f>
        <v>255.77999999999975</v>
      </c>
    </row>
    <row r="54" spans="1:2" ht="15.75" customHeight="1" thickTop="1" x14ac:dyDescent="0.25">
      <c r="A54" s="75"/>
      <c r="B54" s="76"/>
    </row>
    <row r="55" spans="1:2" ht="15.75" customHeight="1" x14ac:dyDescent="0.25">
      <c r="A55" s="33" t="s">
        <v>82</v>
      </c>
      <c r="B55" s="8">
        <v>17.899999999999999</v>
      </c>
    </row>
    <row r="56" spans="1:2" ht="15.75" customHeight="1" x14ac:dyDescent="0.25">
      <c r="A56" s="33" t="s">
        <v>80</v>
      </c>
      <c r="B56" s="8">
        <v>74.94</v>
      </c>
    </row>
    <row r="57" spans="1:2" ht="15.75" customHeight="1" x14ac:dyDescent="0.25">
      <c r="A57" s="33"/>
      <c r="B57" s="8"/>
    </row>
    <row r="58" spans="1:2" ht="15.75" customHeight="1" thickBot="1" x14ac:dyDescent="0.3">
      <c r="A58" s="74" t="s">
        <v>81</v>
      </c>
      <c r="B58" s="72">
        <f>B53-B55-B56</f>
        <v>162.93999999999974</v>
      </c>
    </row>
    <row r="59" spans="1:2" ht="15.75" customHeight="1" thickTop="1" x14ac:dyDescent="0.25"/>
    <row r="61" spans="1:2" ht="15.75" customHeight="1" x14ac:dyDescent="0.25">
      <c r="A61" s="65" t="s">
        <v>77</v>
      </c>
      <c r="B61" s="65"/>
    </row>
    <row r="62" spans="1:2" ht="15.75" customHeight="1" x14ac:dyDescent="0.25">
      <c r="A62" s="62" t="s">
        <v>76</v>
      </c>
      <c r="B62" s="62" t="s">
        <v>78</v>
      </c>
    </row>
  </sheetData>
  <mergeCells count="6">
    <mergeCell ref="A61:B61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77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JONATHANM</cp:lastModifiedBy>
  <cp:lastPrinted>2019-02-20T15:48:00Z</cp:lastPrinted>
  <dcterms:created xsi:type="dcterms:W3CDTF">2017-04-20T21:35:40Z</dcterms:created>
  <dcterms:modified xsi:type="dcterms:W3CDTF">2019-02-20T15:50:04Z</dcterms:modified>
</cp:coreProperties>
</file>