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10" i="1"/>
  <c r="D48" i="1"/>
  <c r="D31" i="1"/>
  <c r="D42" i="1"/>
  <c r="D49" i="1" s="1"/>
  <c r="D16" i="2"/>
  <c r="D21" i="2"/>
  <c r="D29" i="2" s="1"/>
  <c r="D28" i="1"/>
  <c r="D30" i="2" l="1"/>
  <c r="D32" i="2" s="1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<sst xmlns="http://schemas.openxmlformats.org/spreadsheetml/2006/main" count="134" uniqueCount="122">
  <si>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</si>
  <si>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</si>
  <si>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</si>
  <si>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</si>
  <si>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</si>
  <si>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</si>
  <si>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</si>
  <si>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</si>
  <si>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</si>
  <si>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</si>
  <si>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</si>
  <si>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</si>
  <si>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</si>
  <si>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</si>
  <si>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</si>
  <si>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</si>
  <si>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</si>
  <si>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</si>
  <si>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</si>
  <si>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</si>
  <si>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</si>
  <si>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</si>
  <si>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</si>
  <si>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</si>
  <si>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</si>
  <si>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</si>
  <si>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</si>
  <si>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</si>
  <si>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</si>
  <si>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</si>
  <si>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</si>
  <si>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</si>
  <si>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</si>
  <si>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</si>
  <si>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</si>
  <si>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</si>
  <si>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</si>
  <si>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</si>
  <si>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</si>
  <si>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</si>
  <si>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</si>
  <si>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</si>
  <si>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</si>
  <si>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</si>
  <si>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</si>
  <si>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</si>
  <si>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</si>
  <si>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</si>
  <si>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</si>
  <si>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</si>
  <si>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</si>
  <si>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</si>
  <si>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</si>
  <si>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</si>
  <si>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</si>
  <si>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</si>
  <si>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</si>
  <si>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</si>
  <si>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</si>
  <si>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</si>
  <si>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</si>
  <si>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</si>
  <si>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</si>
  <si>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</si>
  <si>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</si>
  <si>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</si>
  <si>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</si>
  <si>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</si>
  <si>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</si>
  <si>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</si>
  <si>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</si>
  <si>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</si>
  <si>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</si>
  <si>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</si>
  <si>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</si>
  <si>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</si>
  <si>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</si>
  <si>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</si>
  <si>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</si>
  <si>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</si>
  <si>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</si>
  <si>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</si>
  <si>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</si>
  <si>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</si>
  <si>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</si>
  <si>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</si>
  <si>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</si>
  <si>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</si>
  <si>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</si>
  <si>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</si>
  <si>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</si>
  <si>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</si>
  <si>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</si>
  <si>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</si>
  <si>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</si>
  <si>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</si>
  <si>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</si>
  <si>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</si>
  <si>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</si>
  <si>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</si>
  <si>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</si>
  <si>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</si>
  <si>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</si>
  <si>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</si>
  <si>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</si>
  <si>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</si>
  <si>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</si>
  <si>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</si>
  <si>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</si>
  <si>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</si>
  <si>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Rigoberto Pérez Reyes</t>
  </si>
  <si>
    <t>Contador</t>
  </si>
  <si>
    <t>No. Acreditación: 0615113831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</si>
  <si>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</si>
  <si>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</si>
  <si>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</si>
  <si>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</si>
  <si>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</si>
  <si>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</si>
  <si>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Balance de Situación al 31 de enero de 2019</t>
  </si>
  <si>
    <t>Estado de resultados del 01 de enero al 31 de enero de 2019</t>
  </si>
  <si>
    <t>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</si>
</sst>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charset val="1"/>
    </font>
    <font>
      <sz val="11.25"/>
      <color indexed="8"/>
      <name val="Arial"/>
      <charset val="1"/>
    </font>
    <font>
      <sz val="9.75"/>
      <color indexed="8"/>
      <name val="ARIAL"/>
      <charset val="1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58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60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68"/>
  <sheetViews>
    <sheetView showGridLines="0" tabSelected="1" showOutlineSymbols="0" view="pageBreakPreview" zoomScale="60" zoomScaleNormal="100" workbookViewId="0">
      <selection activeCell="J40" sqref="J40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119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113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SUM(D11:D17)</f>
        <v>9398688.3899999987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273030.81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38914.769999999997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7378775.29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913774.22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59051.62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731023.16</v>
      </c>
      <c r="E16" s="12"/>
    </row>
    <row r="17" spans="1:5" x14ac:dyDescent="0.2">
      <c r="A17" s="11" t="s">
        <v>20</v>
      </c>
      <c r="B17" s="9" t="s">
        <v>114</v>
      </c>
      <c r="C17" s="12"/>
      <c r="D17" s="12">
        <v>4118.5200000000004</v>
      </c>
      <c r="E17" s="12"/>
    </row>
    <row r="18" spans="1:5" x14ac:dyDescent="0.2">
      <c r="A18" s="19" t="s">
        <v>21</v>
      </c>
      <c r="B18" s="14" t="s">
        <v>22</v>
      </c>
      <c r="C18" s="15"/>
      <c r="D18" s="15">
        <f>SUM(D19:D27)</f>
        <v>1370331.26</v>
      </c>
      <c r="E18" s="12"/>
    </row>
    <row r="19" spans="1:5" x14ac:dyDescent="0.2">
      <c r="A19" s="11" t="s">
        <v>23</v>
      </c>
      <c r="B19" s="9" t="s">
        <v>24</v>
      </c>
      <c r="C19" s="12"/>
      <c r="D19" s="12">
        <v>120988.18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893756.54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107054.86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5714.29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20946.5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75498.259999999995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13641.39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3075</v>
      </c>
      <c r="E26" s="12"/>
    </row>
    <row r="27" spans="1:5" x14ac:dyDescent="0.2">
      <c r="A27" s="11" t="s">
        <v>39</v>
      </c>
      <c r="B27" s="9" t="s">
        <v>40</v>
      </c>
      <c r="C27" s="12"/>
      <c r="D27" s="13">
        <v>129656.24</v>
      </c>
      <c r="E27" s="12"/>
    </row>
    <row r="28" spans="1:5" ht="16.5" customHeight="1" thickBot="1" x14ac:dyDescent="0.25">
      <c r="A28" s="11"/>
      <c r="B28" s="16" t="s">
        <v>94</v>
      </c>
      <c r="C28" s="17" t="s">
        <v>121</v>
      </c>
      <c r="D28" s="18">
        <f>D10+D18</f>
        <v>10769019.649999999</v>
      </c>
      <c r="E28" s="12"/>
    </row>
    <row r="29" spans="1:5" ht="13.5" thickTop="1" x14ac:dyDescent="0.2">
      <c r="A29" s="11"/>
      <c r="B29" s="9"/>
      <c r="C29" s="12"/>
      <c r="D29" s="12"/>
      <c r="E29" s="12"/>
    </row>
    <row r="30" spans="1:5" x14ac:dyDescent="0.2">
      <c r="A30" s="19" t="s">
        <v>41</v>
      </c>
      <c r="B30" s="14" t="s">
        <v>42</v>
      </c>
      <c r="C30" s="15"/>
      <c r="D30" s="15"/>
      <c r="E30" s="12"/>
    </row>
    <row r="31" spans="1:5" x14ac:dyDescent="0.2">
      <c r="A31" s="19" t="s">
        <v>43</v>
      </c>
      <c r="B31" s="14" t="s">
        <v>44</v>
      </c>
      <c r="C31" s="15"/>
      <c r="D31" s="15">
        <f>SUM(D32:D38)</f>
        <v>5860731.580000001</v>
      </c>
      <c r="E31" s="12"/>
    </row>
    <row r="32" spans="1:5" x14ac:dyDescent="0.2">
      <c r="A32" s="11" t="s">
        <v>45</v>
      </c>
      <c r="B32" s="9" t="s">
        <v>46</v>
      </c>
      <c r="C32" s="12"/>
      <c r="D32" s="12">
        <v>5523258.5700000003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201502.98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5659.16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7371.38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16313.89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31794.49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74831.11</v>
      </c>
      <c r="E38" s="12"/>
    </row>
    <row r="39" spans="1:5" x14ac:dyDescent="0.2">
      <c r="A39" s="19" t="s">
        <v>59</v>
      </c>
      <c r="B39" s="14" t="s">
        <v>60</v>
      </c>
      <c r="C39" s="15"/>
      <c r="D39" s="15">
        <f>SUM(D40:D41)</f>
        <v>839432.4</v>
      </c>
      <c r="E39" s="12"/>
    </row>
    <row r="40" spans="1:5" x14ac:dyDescent="0.2">
      <c r="A40" s="11" t="s">
        <v>61</v>
      </c>
      <c r="B40" s="9" t="s">
        <v>62</v>
      </c>
      <c r="C40" s="12"/>
      <c r="D40" s="12">
        <v>781625.1</v>
      </c>
      <c r="E40" s="12"/>
    </row>
    <row r="41" spans="1:5" x14ac:dyDescent="0.2">
      <c r="A41" s="11" t="s">
        <v>63</v>
      </c>
      <c r="B41" s="9" t="s">
        <v>64</v>
      </c>
      <c r="C41" s="12"/>
      <c r="D41" s="13">
        <v>57807.3</v>
      </c>
      <c r="E41" s="12"/>
    </row>
    <row r="42" spans="1:5" ht="16.5" customHeight="1" x14ac:dyDescent="0.2">
      <c r="A42" s="11"/>
      <c r="B42" s="20" t="s">
        <v>117</v>
      </c>
      <c r="C42" s="21"/>
      <c r="D42" s="22">
        <f>D31+D39</f>
        <v>6700163.9800000014</v>
      </c>
      <c r="E42" s="12"/>
    </row>
    <row r="43" spans="1:5" x14ac:dyDescent="0.2">
      <c r="A43" s="19" t="s">
        <v>115</v>
      </c>
      <c r="B43" s="14" t="s">
        <v>116</v>
      </c>
      <c r="C43" s="12"/>
      <c r="D43" s="12"/>
      <c r="E43" s="12"/>
    </row>
    <row r="44" spans="1:5" x14ac:dyDescent="0.2">
      <c r="A44" s="19" t="s">
        <v>65</v>
      </c>
      <c r="B44" s="14" t="s">
        <v>66</v>
      </c>
      <c r="C44" s="15"/>
      <c r="D44" s="12"/>
      <c r="E44" s="12"/>
    </row>
    <row r="45" spans="1:5" x14ac:dyDescent="0.2">
      <c r="A45" s="11" t="s">
        <v>67</v>
      </c>
      <c r="B45" s="9" t="s">
        <v>68</v>
      </c>
      <c r="C45" s="12"/>
      <c r="D45" s="12">
        <v>2002400</v>
      </c>
      <c r="E45" s="12"/>
    </row>
    <row r="46" spans="1:5" x14ac:dyDescent="0.2">
      <c r="A46" s="11" t="s">
        <v>69</v>
      </c>
      <c r="B46" s="9" t="s">
        <v>70</v>
      </c>
      <c r="C46" s="12"/>
      <c r="D46" s="12">
        <v>1352471.4</v>
      </c>
      <c r="E46" s="12"/>
    </row>
    <row r="47" spans="1:5" x14ac:dyDescent="0.2">
      <c r="A47" s="11" t="s">
        <v>71</v>
      </c>
      <c r="B47" s="9" t="s">
        <v>72</v>
      </c>
      <c r="C47" s="12"/>
      <c r="D47" s="12">
        <v>713984.27</v>
      </c>
      <c r="E47" s="12"/>
    </row>
    <row r="48" spans="1:5" ht="16.5" customHeight="1" x14ac:dyDescent="0.2">
      <c r="A48" s="11"/>
      <c r="B48" s="20" t="s">
        <v>95</v>
      </c>
      <c r="C48" s="21"/>
      <c r="D48" s="22">
        <f>SUM(D45:D47)</f>
        <v>4068855.67</v>
      </c>
      <c r="E48" s="12"/>
    </row>
    <row r="49" spans="1:5" ht="16.5" customHeight="1" thickBot="1" x14ac:dyDescent="0.25">
      <c r="A49" s="11"/>
      <c r="B49" s="20" t="s">
        <v>96</v>
      </c>
      <c r="C49" s="21" t="s">
        <v>121</v>
      </c>
      <c r="D49" s="23">
        <f>D42+D48</f>
        <v>10769019.650000002</v>
      </c>
      <c r="E49" s="12"/>
    </row>
    <row r="50" spans="1:5" ht="13.5" thickTop="1" x14ac:dyDescent="0.2">
      <c r="A50" s="11"/>
      <c r="B50" s="9"/>
      <c r="C50" s="12"/>
      <c r="D50" s="12"/>
      <c r="E50" s="12"/>
    </row>
    <row r="51" spans="1:5" x14ac:dyDescent="0.2">
      <c r="A51" s="11"/>
      <c r="B51" s="9"/>
      <c r="C51" s="12"/>
      <c r="D51" s="12"/>
      <c r="E51" s="12"/>
    </row>
    <row r="52" spans="1:5" x14ac:dyDescent="0.2">
      <c r="A52" s="11"/>
      <c r="B52" s="9"/>
      <c r="C52" s="12"/>
      <c r="D52" s="12"/>
      <c r="E52" s="12"/>
    </row>
    <row r="53" spans="1:5" x14ac:dyDescent="0.2">
      <c r="A53" s="8" t="s">
        <v>108</v>
      </c>
      <c r="C53" s="8" t="s">
        <v>110</v>
      </c>
      <c r="D53" s="12"/>
      <c r="E53" s="12"/>
    </row>
    <row r="54" spans="1:5" x14ac:dyDescent="0.2">
      <c r="A54" s="8" t="s">
        <v>109</v>
      </c>
      <c r="C54" s="8" t="s">
        <v>111</v>
      </c>
      <c r="D54" s="12"/>
      <c r="E54" s="12"/>
    </row>
    <row r="55" spans="1:5" x14ac:dyDescent="0.2">
      <c r="C55" s="8" t="s">
        <v>112</v>
      </c>
      <c r="D55" s="12"/>
      <c r="E55" s="12"/>
    </row>
    <row r="56" spans="1:5" x14ac:dyDescent="0.2">
      <c r="A56" s="11"/>
      <c r="B56" s="9"/>
      <c r="C56" s="12"/>
      <c r="D56" s="12"/>
      <c r="E56" s="12"/>
    </row>
    <row r="57" spans="1:5" x14ac:dyDescent="0.2">
      <c r="A57" s="11"/>
      <c r="B57" s="9"/>
      <c r="C57" s="12"/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ht="9" customHeight="1" x14ac:dyDescent="0.2">
      <c r="A67" s="8"/>
      <c r="B67" s="8"/>
      <c r="C67" s="8"/>
      <c r="D67" s="8"/>
      <c r="E67" s="8"/>
    </row>
    <row r="68" spans="1:5" ht="12.75" customHeight="1" x14ac:dyDescent="0.2">
      <c r="A68" s="10"/>
      <c r="B68" s="10"/>
      <c r="C68" s="12"/>
      <c r="D68" s="12"/>
      <c r="E68" s="8"/>
    </row>
  </sheetData>
  <mergeCells count="2">
    <mergeCell ref="A6:D6"/>
    <mergeCell ref="A7:D7"/>
  </mergeCells>
  <pageMargins left="0.45" right="0.45" top="1.55" bottom="1" header="0" footer="0"/>
  <pageSetup paperSize="9"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view="pageBreakPreview" topLeftCell="A2" zoomScale="60" zoomScaleNormal="100" workbookViewId="0">
      <selection activeCell="B41" sqref="B41"/>
    </sheetView>
  </sheetViews>
  <sheetFormatPr baseColWidth="10" defaultRowHeight="12.75" x14ac:dyDescent="0.2"/>
  <cols>
    <col min="1" max="1" width="19.7109375" customWidth="1"/>
    <col min="2" max="2" width="36.7109375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120</v>
      </c>
      <c r="B8" s="32"/>
      <c r="C8" s="32"/>
      <c r="D8" s="32"/>
    </row>
    <row r="9" spans="1:4" x14ac:dyDescent="0.2">
      <c r="A9" s="33" t="s">
        <v>107</v>
      </c>
      <c r="B9" s="33"/>
      <c r="C9" s="33"/>
      <c r="D9" s="33"/>
    </row>
    <row r="11" spans="1:4" x14ac:dyDescent="0.2">
      <c r="A11" s="19" t="s">
        <v>86</v>
      </c>
      <c r="B11" s="14" t="s">
        <v>118</v>
      </c>
      <c r="C11" s="14"/>
      <c r="D11" s="12"/>
    </row>
    <row r="12" spans="1:4" x14ac:dyDescent="0.2">
      <c r="A12" s="19" t="s">
        <v>87</v>
      </c>
      <c r="B12" s="14" t="s">
        <v>88</v>
      </c>
      <c r="C12" s="14"/>
      <c r="D12" s="12"/>
    </row>
    <row r="13" spans="1:4" x14ac:dyDescent="0.2">
      <c r="A13" s="11" t="s">
        <v>89</v>
      </c>
      <c r="B13" s="9" t="s">
        <v>97</v>
      </c>
      <c r="C13" s="9"/>
      <c r="D13" s="12">
        <v>136850.6</v>
      </c>
    </row>
    <row r="14" spans="1:4" x14ac:dyDescent="0.2">
      <c r="A14" s="11"/>
      <c r="B14" s="9" t="s">
        <v>98</v>
      </c>
      <c r="C14" s="9"/>
      <c r="D14" s="12"/>
    </row>
    <row r="15" spans="1:4" x14ac:dyDescent="0.2">
      <c r="A15" s="11" t="s">
        <v>73</v>
      </c>
      <c r="B15" s="9" t="s">
        <v>74</v>
      </c>
      <c r="C15" s="9"/>
      <c r="D15" s="13">
        <v>34596</v>
      </c>
    </row>
    <row r="16" spans="1:4" ht="16.5" customHeight="1" x14ac:dyDescent="0.2">
      <c r="A16" s="11"/>
      <c r="B16" s="24" t="s">
        <v>99</v>
      </c>
      <c r="C16" s="24"/>
      <c r="D16" s="25">
        <f>D13-D15</f>
        <v>102254.6</v>
      </c>
    </row>
    <row r="17" spans="1:4" x14ac:dyDescent="0.2">
      <c r="A17" s="11"/>
      <c r="B17" s="9" t="s">
        <v>98</v>
      </c>
      <c r="C17" s="9"/>
      <c r="D17" s="12"/>
    </row>
    <row r="18" spans="1:4" x14ac:dyDescent="0.2">
      <c r="A18" s="19" t="s">
        <v>75</v>
      </c>
      <c r="B18" s="14" t="s">
        <v>76</v>
      </c>
      <c r="C18" s="14"/>
      <c r="D18" s="12"/>
    </row>
    <row r="19" spans="1:4" x14ac:dyDescent="0.2">
      <c r="A19" s="11" t="s">
        <v>77</v>
      </c>
      <c r="B19" s="9" t="s">
        <v>100</v>
      </c>
      <c r="C19" s="9"/>
      <c r="D19" s="12">
        <v>20777.490000000002</v>
      </c>
    </row>
    <row r="20" spans="1:4" x14ac:dyDescent="0.2">
      <c r="A20" s="11" t="s">
        <v>78</v>
      </c>
      <c r="B20" s="9" t="s">
        <v>79</v>
      </c>
      <c r="C20" s="9"/>
      <c r="D20" s="13">
        <v>56141.07</v>
      </c>
    </row>
    <row r="21" spans="1:4" ht="16.5" customHeight="1" x14ac:dyDescent="0.2">
      <c r="A21" s="11"/>
      <c r="B21" s="24" t="s">
        <v>101</v>
      </c>
      <c r="C21" s="24"/>
      <c r="D21" s="25">
        <f>D16-D19-D20</f>
        <v>25336.04</v>
      </c>
    </row>
    <row r="22" spans="1:4" x14ac:dyDescent="0.2">
      <c r="A22" s="11"/>
      <c r="B22" s="9" t="s">
        <v>102</v>
      </c>
      <c r="C22" s="9"/>
      <c r="D22" s="12"/>
    </row>
    <row r="23" spans="1:4" x14ac:dyDescent="0.2">
      <c r="A23" s="11" t="s">
        <v>90</v>
      </c>
      <c r="B23" s="9" t="s">
        <v>91</v>
      </c>
      <c r="C23" s="9"/>
      <c r="D23" s="12"/>
    </row>
    <row r="24" spans="1:4" x14ac:dyDescent="0.2">
      <c r="A24" s="11" t="s">
        <v>92</v>
      </c>
      <c r="B24" s="9" t="s">
        <v>93</v>
      </c>
      <c r="C24" s="9"/>
      <c r="D24" s="12">
        <v>7332.29</v>
      </c>
    </row>
    <row r="25" spans="1:4" x14ac:dyDescent="0.2">
      <c r="A25" s="11"/>
      <c r="B25" s="9" t="s">
        <v>98</v>
      </c>
      <c r="C25" s="9"/>
      <c r="D25" s="12"/>
    </row>
    <row r="26" spans="1:4" x14ac:dyDescent="0.2">
      <c r="A26" s="11" t="s">
        <v>80</v>
      </c>
      <c r="B26" s="9" t="s">
        <v>81</v>
      </c>
      <c r="C26" s="9"/>
      <c r="D26" s="12"/>
    </row>
    <row r="27" spans="1:4" x14ac:dyDescent="0.2">
      <c r="A27" s="11" t="s">
        <v>82</v>
      </c>
      <c r="B27" s="9" t="s">
        <v>83</v>
      </c>
      <c r="C27" s="9"/>
      <c r="D27" s="12">
        <v>106.86</v>
      </c>
    </row>
    <row r="28" spans="1:4" x14ac:dyDescent="0.2">
      <c r="A28" s="11" t="s">
        <v>84</v>
      </c>
      <c r="B28" s="9" t="s">
        <v>85</v>
      </c>
      <c r="C28" s="9"/>
      <c r="D28" s="13">
        <v>0</v>
      </c>
    </row>
    <row r="29" spans="1:4" ht="16.5" customHeight="1" x14ac:dyDescent="0.2">
      <c r="B29" s="24" t="s">
        <v>103</v>
      </c>
      <c r="C29" s="24"/>
      <c r="D29" s="26">
        <f>D21+D24-(D27+D28)</f>
        <v>32561.47</v>
      </c>
    </row>
    <row r="30" spans="1:4" x14ac:dyDescent="0.2">
      <c r="B30" s="9" t="s">
        <v>104</v>
      </c>
      <c r="C30" s="9"/>
      <c r="D30" s="12">
        <f>D29*0.07</f>
        <v>2279.3029000000001</v>
      </c>
    </row>
    <row r="31" spans="1:4" x14ac:dyDescent="0.2">
      <c r="B31" s="9" t="s">
        <v>105</v>
      </c>
      <c r="C31" s="9"/>
      <c r="D31" s="13">
        <v>9119.84</v>
      </c>
    </row>
    <row r="32" spans="1:4" ht="16.5" customHeight="1" thickBot="1" x14ac:dyDescent="0.25">
      <c r="B32" s="24" t="s">
        <v>106</v>
      </c>
      <c r="C32" s="24"/>
      <c r="D32" s="27">
        <f>D29-D30-D31</f>
        <v>21162.327100000002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108</v>
      </c>
      <c r="B36" s="9"/>
      <c r="C36" s="8" t="s">
        <v>110</v>
      </c>
    </row>
    <row r="37" spans="1:4" x14ac:dyDescent="0.2">
      <c r="A37" s="8" t="s">
        <v>109</v>
      </c>
      <c r="B37" s="9"/>
      <c r="C37" s="8" t="s">
        <v>111</v>
      </c>
    </row>
    <row r="38" spans="1:4" x14ac:dyDescent="0.2">
      <c r="B38" s="9"/>
      <c r="C38" s="8" t="s">
        <v>112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0.75" bottom="0.75" header="0.3" footer="0.3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2019-03-01T21:52:36Z</cp:lastPrinted>
  <dcterms:created xsi:type="dcterms:W3CDTF">2019-02-28T22:50:16Z</dcterms:created>
  <dcterms:modified xsi:type="dcterms:W3CDTF">2019-03-01T21:52:42Z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