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6" activeTab="0"/>
  </bookViews>
  <sheets>
    <sheet name="Balance" sheetId="1" r:id="rId1"/>
    <sheet name="Est.Res " sheetId="2" r:id="rId2"/>
  </sheets>
  <definedNames>
    <definedName name="_xlnm.Print_Area" localSheetId="0">'Balance'!$A$1:$N$71</definedName>
    <definedName name="_xlnm.Print_Area" localSheetId="1">'Est.Res '!$A$1:$M$67</definedName>
  </definedNames>
  <calcPr fullCalcOnLoad="1"/>
</workbook>
</file>

<file path=xl/sharedStrings.xml><?xml version="1.0" encoding="utf-8"?>
<sst xmlns="http://schemas.openxmlformats.org/spreadsheetml/2006/main" count="89" uniqueCount="71">
  <si>
    <t>(San Salvador, República de El Salvador)</t>
  </si>
  <si>
    <t>(Cifras en Dólares de los Estados Unidos de América)</t>
  </si>
  <si>
    <t>Activo</t>
  </si>
  <si>
    <t xml:space="preserve"> </t>
  </si>
  <si>
    <t>Total activos</t>
  </si>
  <si>
    <t>Pasivo y Patrimonio</t>
  </si>
  <si>
    <t>Otros pasivos</t>
  </si>
  <si>
    <t>Capital social pagado</t>
  </si>
  <si>
    <t>Reserva legal</t>
  </si>
  <si>
    <t>Resultados del período</t>
  </si>
  <si>
    <t>Total patrimonio</t>
  </si>
  <si>
    <t>Total pasivo y patrimonio</t>
  </si>
  <si>
    <t xml:space="preserve">Total pasivos </t>
  </si>
  <si>
    <t>Total activos corrientes</t>
  </si>
  <si>
    <t>Total activos no corrientes</t>
  </si>
  <si>
    <t>Total pasivos corrientes</t>
  </si>
  <si>
    <t>Total pasivos no corrientes</t>
  </si>
  <si>
    <t>ADMINISTRADORA DE FONDOS DE PENSIONES CONFÍA, S.A.</t>
  </si>
  <si>
    <t>Activos corrientes:</t>
  </si>
  <si>
    <t>Activos no corrientes:</t>
  </si>
  <si>
    <t>Pasivos corrientes:</t>
  </si>
  <si>
    <t>Pasivos no corrientes:</t>
  </si>
  <si>
    <t xml:space="preserve">Balances Generales </t>
  </si>
  <si>
    <t>Ingresos por comisiones</t>
  </si>
  <si>
    <t xml:space="preserve">Primas de seguros </t>
  </si>
  <si>
    <t>Sueldos, comisiones y prestaciones a agentes de servicios previsionales (Nota 18)</t>
  </si>
  <si>
    <t>Otros costos directos por administración de fondos (Nota 19)</t>
  </si>
  <si>
    <t>Gastos de personal y administrativos (Nota 20)</t>
  </si>
  <si>
    <t>Otros gastos (Nota 21)</t>
  </si>
  <si>
    <t>Otros ingresos (Nota 21)</t>
  </si>
  <si>
    <t>Gastos de ejercicios anteriores (Nota 23)</t>
  </si>
  <si>
    <t>Ingresos de ejercicios anteriores (Nota 23)</t>
  </si>
  <si>
    <t>Impuesto sobre la renta (Nota 13)</t>
  </si>
  <si>
    <t>Gastos extraordinarios (Nota 23)</t>
  </si>
  <si>
    <t xml:space="preserve">Estados de Resultados </t>
  </si>
  <si>
    <t>Disponible (Nota 3)</t>
  </si>
  <si>
    <t>Inversiones financieras (Nota 4)</t>
  </si>
  <si>
    <t>Cuentas y documentos por cobrar (Nota 5)</t>
  </si>
  <si>
    <t>Gastos pagados por anticipado (Nota 6)</t>
  </si>
  <si>
    <t>Otros activos (Nota 10)</t>
  </si>
  <si>
    <t>Activo por impuesto diferido (Nota 13)</t>
  </si>
  <si>
    <t>Cuentas y documentos por pagar a corto plazo (Nota 11)</t>
  </si>
  <si>
    <t>Obligaciones por impuestos y contribuciones (Nota 12)</t>
  </si>
  <si>
    <t xml:space="preserve">Patrimonio (Nota 17): </t>
  </si>
  <si>
    <t>Cuentas de control (Nota 27)</t>
  </si>
  <si>
    <t>Gastos financieros</t>
  </si>
  <si>
    <t>Ingresos financieros</t>
  </si>
  <si>
    <t>Véanse notas que acompañan a los estados financieros.</t>
  </si>
  <si>
    <t xml:space="preserve">Depreciación, amortización y desvaloración del activo </t>
  </si>
  <si>
    <t>Ingresos por administración de fondos de pensiones:</t>
  </si>
  <si>
    <t>Gastos por administración de fondos de pensiones:</t>
  </si>
  <si>
    <t>Operación:</t>
  </si>
  <si>
    <t>Financieros:</t>
  </si>
  <si>
    <t>Otros:</t>
  </si>
  <si>
    <t>Partidas extraordinarias (netas del impuesto sobre la renta):</t>
  </si>
  <si>
    <t xml:space="preserve"> Utilidad bruta</t>
  </si>
  <si>
    <t xml:space="preserve">    Utilidad neta del período</t>
  </si>
  <si>
    <t xml:space="preserve">    Utilidad por acción (Nota 22)</t>
  </si>
  <si>
    <t xml:space="preserve"> Utilidad antes de impuestos y partidas extraordinarias</t>
  </si>
  <si>
    <t xml:space="preserve"> Utilidad neta de las actividades ordinarias</t>
  </si>
  <si>
    <t>Propiedad y equipo, neto de depreciación acumulada (Nota 9)</t>
  </si>
  <si>
    <t>Revaluación de las inversiones financieras</t>
  </si>
  <si>
    <t>(Compañía Salvadoreña Subsidiaria de Corporación de Inversiones Atlántida, S.A.)</t>
  </si>
  <si>
    <t>Ingresos extraordinarios (Nota 23)</t>
  </si>
  <si>
    <t>Contribución especial para el plan de seguridad ciudadana (Nota 13)</t>
  </si>
  <si>
    <t>Al 31 de diciembre de 2018 y 2017</t>
  </si>
  <si>
    <t>Por los períodos del 1 de enero al 31 de diciembre de 2018 y 2017</t>
  </si>
  <si>
    <t>Inversiones en cuotas del fondo (Nota 8)</t>
  </si>
  <si>
    <t>Compromisos y contingencias (Nota 26)</t>
  </si>
  <si>
    <t>Provisiones (Notas 14)</t>
  </si>
  <si>
    <t>Provisiones (Notas 14,28, 29 y 30)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</si>
</sst>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</numFmts>
  <fonts count="45">
    <font>
      <sz val="10"/>
      <name val="Arial"/>
      <family val="0"/>
    </font>
    <font>
      <sz val="10"/>
      <name val="Geneva"/>
      <family val="0"/>
    </font>
    <font>
      <sz val="8"/>
      <name val="Arial"/>
      <family val="2"/>
    </font>
    <font>
      <b/>
      <sz val="10"/>
      <name val="Univers for KPMG"/>
      <family val="2"/>
    </font>
    <font>
      <sz val="10"/>
      <name val="Univers for KPMG"/>
      <family val="2"/>
    </font>
    <font>
      <b/>
      <u val="single"/>
      <sz val="10"/>
      <name val="Univers for KPMG"/>
      <family val="2"/>
    </font>
    <font>
      <u val="double"/>
      <sz val="10"/>
      <name val="Univers for KPMG"/>
      <family val="2"/>
    </font>
    <font>
      <i/>
      <sz val="10"/>
      <name val="Univers for KPMG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Univers for KPMG"/>
      <family val="0"/>
    </font>
    <font>
      <sz val="10"/>
      <color indexed="8"/>
      <name val="Univers for KPMG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3" fillId="33" borderId="0" xfId="52" applyFont="1" applyFill="1" applyAlignment="1">
      <alignment/>
      <protection/>
    </xf>
    <xf numFmtId="0" fontId="4" fillId="33" borderId="0" xfId="52" applyFont="1" applyFill="1">
      <alignment/>
      <protection/>
    </xf>
    <xf numFmtId="0" fontId="4" fillId="33" borderId="0" xfId="52" applyFont="1" applyFill="1" applyAlignment="1">
      <alignment horizontal="center"/>
      <protection/>
    </xf>
    <xf numFmtId="0" fontId="4" fillId="33" borderId="0" xfId="52" applyFont="1" applyFill="1" applyAlignment="1">
      <alignment/>
      <protection/>
    </xf>
    <xf numFmtId="0" fontId="4" fillId="33" borderId="0" xfId="52" applyFont="1" applyFill="1" applyAlignment="1">
      <alignment horizontal="left"/>
      <protection/>
    </xf>
    <xf numFmtId="0" fontId="4" fillId="33" borderId="10" xfId="52" applyFont="1" applyFill="1" applyBorder="1">
      <alignment/>
      <protection/>
    </xf>
    <xf numFmtId="0" fontId="4" fillId="33" borderId="10" xfId="52" applyFont="1" applyFill="1" applyBorder="1" applyAlignment="1">
      <alignment horizontal="center"/>
      <protection/>
    </xf>
    <xf numFmtId="0" fontId="3" fillId="33" borderId="10" xfId="52" applyFont="1" applyFill="1" applyBorder="1" applyAlignment="1">
      <alignment horizontal="center"/>
      <protection/>
    </xf>
    <xf numFmtId="0" fontId="3" fillId="33" borderId="10" xfId="52" applyFont="1" applyFill="1" applyBorder="1">
      <alignment/>
      <protection/>
    </xf>
    <xf numFmtId="0" fontId="4" fillId="33" borderId="0" xfId="52" applyFont="1" applyFill="1" applyBorder="1">
      <alignment/>
      <protection/>
    </xf>
    <xf numFmtId="0" fontId="4" fillId="33" borderId="0" xfId="52" applyFont="1" applyFill="1" applyBorder="1" applyAlignment="1">
      <alignment horizontal="center"/>
      <protection/>
    </xf>
    <xf numFmtId="0" fontId="5" fillId="33" borderId="0" xfId="52" applyFont="1" applyFill="1" applyBorder="1" applyAlignment="1">
      <alignment horizontal="center"/>
      <protection/>
    </xf>
    <xf numFmtId="0" fontId="5" fillId="33" borderId="0" xfId="52" applyFont="1" applyFill="1" applyAlignment="1">
      <alignment horizontal="center"/>
      <protection/>
    </xf>
    <xf numFmtId="0" fontId="5" fillId="33" borderId="0" xfId="52" applyFont="1" applyFill="1">
      <alignment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>
      <alignment/>
      <protection/>
    </xf>
    <xf numFmtId="0" fontId="4" fillId="33" borderId="0" xfId="52" applyFont="1" applyFill="1" applyAlignment="1">
      <alignment horizontal="left" indent="1"/>
      <protection/>
    </xf>
    <xf numFmtId="0" fontId="4" fillId="33" borderId="0" xfId="52" applyFont="1" applyFill="1" applyAlignment="1">
      <alignment horizontal="right"/>
      <protection/>
    </xf>
    <xf numFmtId="37" fontId="4" fillId="33" borderId="0" xfId="0" applyNumberFormat="1" applyFont="1" applyFill="1" applyAlignment="1">
      <alignment/>
    </xf>
    <xf numFmtId="37" fontId="4" fillId="33" borderId="0" xfId="52" applyNumberFormat="1" applyFont="1" applyFill="1" applyBorder="1">
      <alignment/>
      <protection/>
    </xf>
    <xf numFmtId="37" fontId="4" fillId="33" borderId="0" xfId="52" applyNumberFormat="1" applyFont="1" applyFill="1">
      <alignment/>
      <protection/>
    </xf>
    <xf numFmtId="37" fontId="4" fillId="33" borderId="11" xfId="0" applyNumberFormat="1" applyFont="1" applyFill="1" applyBorder="1" applyAlignment="1">
      <alignment/>
    </xf>
    <xf numFmtId="37" fontId="4" fillId="33" borderId="12" xfId="0" applyNumberFormat="1" applyFont="1" applyFill="1" applyBorder="1" applyAlignment="1">
      <alignment/>
    </xf>
    <xf numFmtId="0" fontId="3" fillId="33" borderId="0" xfId="52" applyFont="1" applyFill="1" applyAlignment="1">
      <alignment horizontal="left"/>
      <protection/>
    </xf>
    <xf numFmtId="37" fontId="4" fillId="33" borderId="0" xfId="0" applyNumberFormat="1" applyFont="1" applyFill="1" applyBorder="1" applyAlignment="1">
      <alignment/>
    </xf>
    <xf numFmtId="0" fontId="6" fillId="33" borderId="0" xfId="52" applyFont="1" applyFill="1">
      <alignment/>
      <protection/>
    </xf>
    <xf numFmtId="37" fontId="4" fillId="33" borderId="13" xfId="0" applyNumberFormat="1" applyFont="1" applyFill="1" applyBorder="1" applyAlignment="1">
      <alignment/>
    </xf>
    <xf numFmtId="37" fontId="4" fillId="33" borderId="12" xfId="52" applyNumberFormat="1" applyFont="1" applyFill="1" applyBorder="1">
      <alignment/>
      <protection/>
    </xf>
    <xf numFmtId="37" fontId="4" fillId="33" borderId="14" xfId="0" applyNumberFormat="1" applyFont="1" applyFill="1" applyBorder="1" applyAlignment="1">
      <alignment/>
    </xf>
    <xf numFmtId="0" fontId="7" fillId="33" borderId="0" xfId="52" applyFont="1" applyFill="1" applyAlignment="1">
      <alignment horizontal="left"/>
      <protection/>
    </xf>
    <xf numFmtId="0" fontId="7" fillId="33" borderId="0" xfId="52" applyFont="1" applyFill="1">
      <alignment/>
      <protection/>
    </xf>
    <xf numFmtId="164" fontId="4" fillId="33" borderId="0" xfId="52" applyNumberFormat="1" applyFont="1" applyFill="1">
      <alignment/>
      <protection/>
    </xf>
    <xf numFmtId="0" fontId="4" fillId="33" borderId="0" xfId="52" applyFont="1" applyFill="1" applyAlignment="1">
      <alignment horizontal="centerContinuous"/>
      <protection/>
    </xf>
    <xf numFmtId="0" fontId="4" fillId="34" borderId="0" xfId="52" applyFont="1" applyFill="1" applyAlignment="1">
      <alignment horizontal="centerContinuous"/>
      <protection/>
    </xf>
    <xf numFmtId="0" fontId="4" fillId="34" borderId="0" xfId="52" applyFont="1" applyFill="1" applyAlignment="1">
      <alignment horizontal="center"/>
      <protection/>
    </xf>
    <xf numFmtId="0" fontId="4" fillId="34" borderId="0" xfId="52" applyFont="1" applyFill="1" applyAlignment="1">
      <alignment horizontal="left"/>
      <protection/>
    </xf>
    <xf numFmtId="0" fontId="4" fillId="33" borderId="10" xfId="52" applyFont="1" applyFill="1" applyBorder="1" applyAlignment="1">
      <alignment horizontal="left"/>
      <protection/>
    </xf>
    <xf numFmtId="0" fontId="3" fillId="33" borderId="0" xfId="52" applyFont="1" applyFill="1" applyAlignment="1">
      <alignment horizontal="left" indent="1"/>
      <protection/>
    </xf>
    <xf numFmtId="39" fontId="4" fillId="33" borderId="14" xfId="52" applyNumberFormat="1" applyFont="1" applyFill="1" applyBorder="1">
      <alignment/>
      <protection/>
    </xf>
    <xf numFmtId="37" fontId="4" fillId="33" borderId="0" xfId="52" applyNumberFormat="1" applyFont="1" applyFill="1" applyBorder="1" applyAlignment="1">
      <alignment/>
      <protection/>
    </xf>
    <xf numFmtId="0" fontId="4" fillId="0" borderId="0" xfId="52" applyFont="1" applyFill="1">
      <alignment/>
      <protection/>
    </xf>
    <xf numFmtId="37" fontId="4" fillId="0" borderId="0" xfId="52" applyNumberFormat="1" applyFont="1" applyFill="1">
      <alignment/>
      <protection/>
    </xf>
    <xf numFmtId="0" fontId="4" fillId="34" borderId="0" xfId="52" applyFont="1" applyFill="1" applyAlignment="1">
      <alignment horizontal="center"/>
      <protection/>
    </xf>
    <xf numFmtId="0" fontId="3" fillId="0" borderId="0" xfId="52" applyFont="1" applyFill="1">
      <alignment/>
      <protection/>
    </xf>
    <xf numFmtId="0" fontId="4" fillId="34" borderId="0" xfId="52" applyFont="1" applyFill="1" applyAlignment="1">
      <alignment horizontal="left" indent="1"/>
      <protection/>
    </xf>
    <xf numFmtId="0" fontId="4" fillId="34" borderId="0" xfId="52" applyFont="1" applyFill="1">
      <alignment/>
      <protection/>
    </xf>
    <xf numFmtId="0" fontId="4" fillId="34" borderId="0" xfId="52" applyFont="1" applyFill="1" applyAlignment="1">
      <alignment horizontal="right"/>
      <protection/>
    </xf>
    <xf numFmtId="37" fontId="4" fillId="34" borderId="11" xfId="0" applyNumberFormat="1" applyFont="1" applyFill="1" applyBorder="1" applyAlignment="1">
      <alignment/>
    </xf>
    <xf numFmtId="0" fontId="3" fillId="34" borderId="0" xfId="52" applyFont="1" applyFill="1">
      <alignment/>
      <protection/>
    </xf>
    <xf numFmtId="0" fontId="5" fillId="34" borderId="0" xfId="52" applyFont="1" applyFill="1">
      <alignment/>
      <protection/>
    </xf>
    <xf numFmtId="0" fontId="5" fillId="34" borderId="0" xfId="52" applyFont="1" applyFill="1" applyAlignment="1">
      <alignment horizontal="center"/>
      <protection/>
    </xf>
    <xf numFmtId="37" fontId="4" fillId="34" borderId="12" xfId="52" applyNumberFormat="1" applyFont="1" applyFill="1" applyBorder="1">
      <alignment/>
      <protection/>
    </xf>
    <xf numFmtId="37" fontId="4" fillId="34" borderId="14" xfId="0" applyNumberFormat="1" applyFont="1" applyFill="1" applyBorder="1" applyAlignment="1">
      <alignment/>
    </xf>
    <xf numFmtId="37" fontId="4" fillId="34" borderId="0" xfId="52" applyNumberFormat="1" applyFont="1" applyFill="1">
      <alignment/>
      <protection/>
    </xf>
    <xf numFmtId="37" fontId="4" fillId="34" borderId="0" xfId="0" applyNumberFormat="1" applyFont="1" applyFill="1" applyAlignment="1">
      <alignment/>
    </xf>
    <xf numFmtId="37" fontId="4" fillId="34" borderId="0" xfId="52" applyNumberFormat="1" applyFont="1" applyFill="1" applyBorder="1">
      <alignment/>
      <protection/>
    </xf>
    <xf numFmtId="0" fontId="3" fillId="34" borderId="0" xfId="52" applyFont="1" applyFill="1" applyAlignment="1">
      <alignment horizontal="left" indent="1"/>
      <protection/>
    </xf>
    <xf numFmtId="39" fontId="4" fillId="34" borderId="14" xfId="52" applyNumberFormat="1" applyFont="1" applyFill="1" applyBorder="1">
      <alignment/>
      <protection/>
    </xf>
    <xf numFmtId="0" fontId="4" fillId="34" borderId="0" xfId="52" applyFont="1" applyFill="1" applyAlignment="1">
      <alignment horizontal="center"/>
      <protection/>
    </xf>
    <xf numFmtId="37" fontId="4" fillId="33" borderId="0" xfId="52" applyNumberFormat="1" applyFont="1" applyFill="1" applyBorder="1" applyAlignment="1">
      <alignment horizontal="center"/>
      <protection/>
    </xf>
    <xf numFmtId="0" fontId="3" fillId="33" borderId="0" xfId="52" applyFont="1" applyFill="1" applyAlignment="1">
      <alignment horizontal="left"/>
      <protection/>
    </xf>
    <xf numFmtId="0" fontId="3" fillId="0" borderId="0" xfId="0" applyFont="1" applyAlignment="1">
      <alignment horizontal="left" vertical="top" wrapText="1"/>
    </xf>
    <xf numFmtId="0" fontId="4" fillId="34" borderId="0" xfId="52" applyFont="1" applyFill="1" applyAlignment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Bal, Utl, Fluj y anex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57</xdr:row>
      <xdr:rowOff>133350</xdr:rowOff>
    </xdr:from>
    <xdr:to>
      <xdr:col>14</xdr:col>
      <xdr:colOff>47625</xdr:colOff>
      <xdr:row>68</xdr:row>
      <xdr:rowOff>47625</xdr:rowOff>
    </xdr:to>
    <xdr:grpSp>
      <xdr:nvGrpSpPr>
        <xdr:cNvPr id="1" name="Group 5"/>
        <xdr:cNvGrpSpPr>
          <a:grpSpLocks/>
        </xdr:cNvGrpSpPr>
      </xdr:nvGrpSpPr>
      <xdr:grpSpPr>
        <a:xfrm>
          <a:off x="38100" y="10391775"/>
          <a:ext cx="7496175" cy="1781175"/>
          <a:chOff x="378408" y="11497732"/>
          <a:chExt cx="7554332" cy="1918194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378408" y="11546646"/>
            <a:ext cx="2466489" cy="5548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Univers for KPMG"/>
                <a:ea typeface="Univers for KPMG"/>
                <a:cs typeface="Univers for KPMG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Univers for KPMG"/>
                <a:ea typeface="Univers for KPMG"/>
                <a:cs typeface="Univers for KPMG"/>
              </a:rPr>
              <a:t>María de Lourdes Arévalo Sandoval
</a:t>
            </a:r>
            <a:r>
              <a:rPr lang="en-US" cap="none" sz="1000" b="0" i="0" u="none" baseline="0">
                <a:solidFill>
                  <a:srgbClr val="000000"/>
                </a:solidFill>
                <a:latin typeface="Univers for KPMG"/>
                <a:ea typeface="Univers for KPMG"/>
                <a:cs typeface="Univers for KPMG"/>
              </a:rPr>
              <a:t>Representante Legal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5437922" y="11497732"/>
            <a:ext cx="2494818" cy="5629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Univers for KPMG"/>
                <a:ea typeface="Univers for KPMG"/>
                <a:cs typeface="Univers for KPMG"/>
              </a:rPr>
              <a:t>Ricardo Humberto Pineda Sarmiento
</a:t>
            </a:r>
            <a:r>
              <a:rPr lang="en-US" cap="none" sz="1000" b="0" i="0" u="none" baseline="0">
                <a:solidFill>
                  <a:srgbClr val="000000"/>
                </a:solidFill>
                <a:latin typeface="Univers for KPMG"/>
                <a:ea typeface="Univers for KPMG"/>
                <a:cs typeface="Univers for KPMG"/>
              </a:rPr>
              <a:t>Director Financiero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89834" y="12738324"/>
            <a:ext cx="2145430" cy="5548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Univers for KPMG"/>
                <a:ea typeface="Univers for KPMG"/>
                <a:cs typeface="Univers for KPMG"/>
              </a:rPr>
              <a:t>Julio Francisco Díaz Cantón
</a:t>
            </a:r>
            <a:r>
              <a:rPr lang="en-US" cap="none" sz="1000" b="0" i="0" u="none" baseline="0">
                <a:solidFill>
                  <a:srgbClr val="000000"/>
                </a:solidFill>
                <a:latin typeface="Univers for KPMG"/>
                <a:ea typeface="Univers for KPMG"/>
                <a:cs typeface="Univers for KPMG"/>
              </a:rPr>
              <a:t>Contador General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5511577" y="12664953"/>
            <a:ext cx="2322957" cy="7509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Univers for KPMG"/>
                <a:ea typeface="Univers for KPMG"/>
                <a:cs typeface="Univers for KPMG"/>
              </a:rPr>
              <a:t>KPMG, S.A.
</a:t>
            </a:r>
            <a:r>
              <a:rPr lang="en-US" cap="none" sz="1000" b="0" i="0" u="none" baseline="0">
                <a:solidFill>
                  <a:srgbClr val="000000"/>
                </a:solidFill>
                <a:latin typeface="Univers for KPMG"/>
                <a:ea typeface="Univers for KPMG"/>
                <a:cs typeface="Univers for KPMG"/>
              </a:rPr>
              <a:t>Auditores Externos
</a:t>
            </a:r>
            <a:r>
              <a:rPr lang="en-US" cap="none" sz="1000" b="0" i="0" u="none" baseline="0">
                <a:solidFill>
                  <a:srgbClr val="000000"/>
                </a:solidFill>
                <a:latin typeface="Univers for KPMG"/>
                <a:ea typeface="Univers for KPMG"/>
                <a:cs typeface="Univers for KPMG"/>
              </a:rPr>
              <a:t>Registro N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°</a:t>
            </a:r>
            <a:r>
              <a:rPr lang="en-US" cap="none" sz="1000" b="0" i="0" u="none" baseline="0">
                <a:solidFill>
                  <a:srgbClr val="000000"/>
                </a:solidFill>
                <a:latin typeface="Univers for KPMG"/>
                <a:ea typeface="Univers for KPMG"/>
                <a:cs typeface="Univers for KPMG"/>
              </a:rPr>
              <a:t> 422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57</xdr:row>
      <xdr:rowOff>95250</xdr:rowOff>
    </xdr:from>
    <xdr:to>
      <xdr:col>12</xdr:col>
      <xdr:colOff>895350</xdr:colOff>
      <xdr:row>64</xdr:row>
      <xdr:rowOff>333375</xdr:rowOff>
    </xdr:to>
    <xdr:grpSp>
      <xdr:nvGrpSpPr>
        <xdr:cNvPr id="1" name="Group 5"/>
        <xdr:cNvGrpSpPr>
          <a:grpSpLocks/>
        </xdr:cNvGrpSpPr>
      </xdr:nvGrpSpPr>
      <xdr:grpSpPr>
        <a:xfrm>
          <a:off x="228600" y="10915650"/>
          <a:ext cx="8096250" cy="1838325"/>
          <a:chOff x="378408" y="11497732"/>
          <a:chExt cx="7554332" cy="1887649"/>
        </a:xfrm>
        <a:solidFill>
          <a:srgbClr val="FFFFFF"/>
        </a:solidFill>
      </xdr:grpSpPr>
      <xdr:sp>
        <xdr:nvSpPr>
          <xdr:cNvPr id="2" name="TextBox 7"/>
          <xdr:cNvSpPr txBox="1">
            <a:spLocks noChangeArrowheads="1"/>
          </xdr:cNvSpPr>
        </xdr:nvSpPr>
        <xdr:spPr>
          <a:xfrm>
            <a:off x="378408" y="11553418"/>
            <a:ext cx="2451381" cy="5629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Univers for KPMG"/>
                <a:ea typeface="Univers for KPMG"/>
                <a:cs typeface="Univers for KPMG"/>
              </a:rPr>
              <a:t> María de Lourdes Arévalo Sandoval
</a:t>
            </a:r>
            <a:r>
              <a:rPr lang="en-US" cap="none" sz="1000" b="0" i="0" u="none" baseline="0">
                <a:solidFill>
                  <a:srgbClr val="000000"/>
                </a:solidFill>
                <a:latin typeface="Univers for KPMG"/>
                <a:ea typeface="Univers for KPMG"/>
                <a:cs typeface="Univers for KPMG"/>
              </a:rPr>
              <a:t>Representante Legal</a:t>
            </a:r>
          </a:p>
        </xdr:txBody>
      </xdr:sp>
      <xdr:sp>
        <xdr:nvSpPr>
          <xdr:cNvPr id="3" name="TextBox 8"/>
          <xdr:cNvSpPr txBox="1">
            <a:spLocks noChangeArrowheads="1"/>
          </xdr:cNvSpPr>
        </xdr:nvSpPr>
        <xdr:spPr>
          <a:xfrm>
            <a:off x="5419036" y="11497732"/>
            <a:ext cx="2513704" cy="587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Univers for KPMG"/>
                <a:ea typeface="Univers for KPMG"/>
                <a:cs typeface="Univers for KPMG"/>
              </a:rPr>
              <a:t>Ricardo Humberto Pineda Sarmiento
</a:t>
            </a:r>
            <a:r>
              <a:rPr lang="en-US" cap="none" sz="1000" b="0" i="0" u="none" baseline="0">
                <a:solidFill>
                  <a:srgbClr val="000000"/>
                </a:solidFill>
                <a:latin typeface="Univers for KPMG"/>
                <a:ea typeface="Univers for KPMG"/>
                <a:cs typeface="Univers for KPMG"/>
              </a:rPr>
              <a:t>Director Financiero</a:t>
            </a:r>
          </a:p>
        </xdr:txBody>
      </xdr:sp>
      <xdr:sp>
        <xdr:nvSpPr>
          <xdr:cNvPr id="4" name="TextBox 9"/>
          <xdr:cNvSpPr txBox="1">
            <a:spLocks noChangeArrowheads="1"/>
          </xdr:cNvSpPr>
        </xdr:nvSpPr>
        <xdr:spPr>
          <a:xfrm>
            <a:off x="544603" y="12655805"/>
            <a:ext cx="2090661" cy="5710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Univers for KPMG"/>
                <a:ea typeface="Univers for KPMG"/>
                <a:cs typeface="Univers for KPMG"/>
              </a:rPr>
              <a:t>Julio Francisco Díaz Cantón
</a:t>
            </a:r>
            <a:r>
              <a:rPr lang="en-US" cap="none" sz="1000" b="0" i="0" u="none" baseline="0">
                <a:solidFill>
                  <a:srgbClr val="000000"/>
                </a:solidFill>
                <a:latin typeface="Univers for KPMG"/>
                <a:ea typeface="Univers for KPMG"/>
                <a:cs typeface="Univers for KPMG"/>
              </a:rPr>
              <a:t>Contador General</a:t>
            </a:r>
          </a:p>
        </xdr:txBody>
      </xdr:sp>
      <xdr:sp>
        <xdr:nvSpPr>
          <xdr:cNvPr id="5" name="TextBox 10"/>
          <xdr:cNvSpPr txBox="1">
            <a:spLocks noChangeArrowheads="1"/>
          </xdr:cNvSpPr>
        </xdr:nvSpPr>
        <xdr:spPr>
          <a:xfrm>
            <a:off x="5572011" y="12655805"/>
            <a:ext cx="2305960" cy="7295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Univers for KPMG"/>
                <a:ea typeface="Univers for KPMG"/>
                <a:cs typeface="Univers for KPMG"/>
              </a:rPr>
              <a:t>KPMG, S.A.
</a:t>
            </a:r>
            <a:r>
              <a:rPr lang="en-US" cap="none" sz="1000" b="0" i="0" u="none" baseline="0">
                <a:solidFill>
                  <a:srgbClr val="000000"/>
                </a:solidFill>
                <a:latin typeface="Univers for KPMG"/>
                <a:ea typeface="Univers for KPMG"/>
                <a:cs typeface="Univers for KPMG"/>
              </a:rPr>
              <a:t>Auditores Externos
</a:t>
            </a:r>
            <a:r>
              <a:rPr lang="en-US" cap="none" sz="1000" b="0" i="0" u="none" baseline="0">
                <a:solidFill>
                  <a:srgbClr val="000000"/>
                </a:solidFill>
                <a:latin typeface="Univers for KPMG"/>
                <a:ea typeface="Univers for KPMG"/>
                <a:cs typeface="Univers for KPMG"/>
              </a:rPr>
              <a:t>Registro N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°</a:t>
            </a:r>
            <a:r>
              <a:rPr lang="en-US" cap="none" sz="1000" b="0" i="0" u="none" baseline="0">
                <a:solidFill>
                  <a:srgbClr val="000000"/>
                </a:solidFill>
                <a:latin typeface="Univers for KPMG"/>
                <a:ea typeface="Univers for KPMG"/>
                <a:cs typeface="Univers for KPMG"/>
              </a:rPr>
              <a:t> 422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73"/>
  <sheetViews>
    <sheetView tabSelected="1" zoomScale="110" zoomScaleNormal="110" workbookViewId="0" topLeftCell="A1">
      <selection activeCell="B72" sqref="B72"/>
    </sheetView>
  </sheetViews>
  <sheetFormatPr defaultColWidth="10.7109375" defaultRowHeight="13.5" customHeight="1"/>
  <cols>
    <col min="1" max="1" width="0.2890625" style="2" customWidth="1"/>
    <col min="2" max="2" width="3.57421875" style="2" customWidth="1"/>
    <col min="3" max="3" width="1.57421875" style="2" customWidth="1"/>
    <col min="4" max="4" width="2.00390625" style="2" customWidth="1"/>
    <col min="5" max="6" width="1.7109375" style="2" customWidth="1"/>
    <col min="7" max="7" width="1.421875" style="2" customWidth="1"/>
    <col min="8" max="8" width="1.7109375" style="2" customWidth="1"/>
    <col min="9" max="9" width="1.421875" style="2" customWidth="1"/>
    <col min="10" max="10" width="55.28125" style="2" customWidth="1"/>
    <col min="11" max="11" width="11.28125" style="3" customWidth="1"/>
    <col min="12" max="12" width="13.28125" style="2" customWidth="1"/>
    <col min="13" max="13" width="2.421875" style="2" customWidth="1"/>
    <col min="14" max="14" width="14.57421875" style="2" customWidth="1"/>
    <col min="15" max="15" width="11.57421875" style="2" bestFit="1" customWidth="1"/>
    <col min="16" max="16" width="11.00390625" style="2" bestFit="1" customWidth="1"/>
    <col min="17" max="16384" width="10.7109375" style="2" customWidth="1"/>
  </cols>
  <sheetData>
    <row r="1" ht="15.75" customHeight="1">
      <c r="B1" s="1" t="s">
        <v>17</v>
      </c>
    </row>
    <row r="2" ht="12.75">
      <c r="B2" s="1" t="s">
        <v>62</v>
      </c>
    </row>
    <row r="3" ht="13.5" customHeight="1">
      <c r="B3" s="4" t="s">
        <v>0</v>
      </c>
    </row>
    <row r="4" ht="9.75" customHeight="1">
      <c r="B4" s="4"/>
    </row>
    <row r="5" ht="13.5" customHeight="1">
      <c r="B5" s="1" t="s">
        <v>22</v>
      </c>
    </row>
    <row r="6" spans="2:5" ht="10.5" customHeight="1">
      <c r="B6" s="62"/>
      <c r="C6" s="62"/>
      <c r="D6" s="62"/>
      <c r="E6" s="62"/>
    </row>
    <row r="7" spans="2:10" ht="13.5" customHeight="1">
      <c r="B7" s="5" t="s">
        <v>65</v>
      </c>
      <c r="C7" s="4"/>
      <c r="D7" s="4"/>
      <c r="E7" s="4"/>
      <c r="F7" s="4"/>
      <c r="G7" s="4"/>
      <c r="H7" s="4"/>
      <c r="I7" s="4"/>
      <c r="J7" s="4"/>
    </row>
    <row r="8" spans="2:10" ht="9" customHeight="1">
      <c r="B8" s="4"/>
      <c r="C8" s="4"/>
      <c r="D8" s="4"/>
      <c r="E8" s="4"/>
      <c r="F8" s="4"/>
      <c r="G8" s="4"/>
      <c r="H8" s="4"/>
      <c r="I8" s="4"/>
      <c r="J8" s="4"/>
    </row>
    <row r="9" spans="2:10" ht="13.5" customHeight="1">
      <c r="B9" s="4" t="s">
        <v>1</v>
      </c>
      <c r="C9" s="4"/>
      <c r="D9" s="4"/>
      <c r="E9" s="4"/>
      <c r="F9" s="4"/>
      <c r="G9" s="4"/>
      <c r="H9" s="4"/>
      <c r="I9" s="4"/>
      <c r="J9" s="4"/>
    </row>
    <row r="10" ht="11.25" customHeight="1" thickBot="1"/>
    <row r="11" spans="2:14" ht="9.75" customHeight="1" thickTop="1">
      <c r="B11" s="6"/>
      <c r="C11" s="6"/>
      <c r="D11" s="6"/>
      <c r="E11" s="6"/>
      <c r="F11" s="6"/>
      <c r="G11" s="6"/>
      <c r="H11" s="6"/>
      <c r="I11" s="6"/>
      <c r="J11" s="6"/>
      <c r="K11" s="7"/>
      <c r="L11" s="8"/>
      <c r="M11" s="9"/>
      <c r="N11" s="8"/>
    </row>
    <row r="12" spans="2:14" ht="12.75"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2">
        <v>2018</v>
      </c>
      <c r="M12" s="13"/>
      <c r="N12" s="12">
        <v>2017</v>
      </c>
    </row>
    <row r="13" spans="2:14" ht="13.5" customHeight="1">
      <c r="B13" s="14" t="s">
        <v>2</v>
      </c>
      <c r="K13" s="13"/>
      <c r="L13" s="15"/>
      <c r="M13" s="13"/>
      <c r="N13" s="15"/>
    </row>
    <row r="14" spans="2:11" ht="12.75">
      <c r="B14" s="16" t="s">
        <v>18</v>
      </c>
      <c r="J14" s="14"/>
      <c r="K14" s="13"/>
    </row>
    <row r="15" spans="2:17" ht="13.5" customHeight="1">
      <c r="B15" s="17" t="s">
        <v>35</v>
      </c>
      <c r="K15" s="18"/>
      <c r="L15" s="19">
        <v>3732572</v>
      </c>
      <c r="M15" s="20"/>
      <c r="N15" s="19">
        <v>2939134</v>
      </c>
      <c r="Q15" s="10"/>
    </row>
    <row r="16" spans="2:16" ht="13.5" customHeight="1">
      <c r="B16" s="17" t="s">
        <v>36</v>
      </c>
      <c r="K16" s="3" t="s">
        <v>3</v>
      </c>
      <c r="L16" s="19">
        <v>15016570</v>
      </c>
      <c r="M16" s="20"/>
      <c r="N16" s="19">
        <v>18838725</v>
      </c>
      <c r="P16" s="2" t="s">
        <v>3</v>
      </c>
    </row>
    <row r="17" spans="2:16" ht="13.5" customHeight="1">
      <c r="B17" s="17" t="s">
        <v>37</v>
      </c>
      <c r="L17" s="19">
        <v>5439132</v>
      </c>
      <c r="M17" s="20"/>
      <c r="N17" s="19">
        <v>3960454</v>
      </c>
      <c r="P17" s="21"/>
    </row>
    <row r="18" spans="2:14" ht="13.5" customHeight="1">
      <c r="B18" s="17" t="s">
        <v>38</v>
      </c>
      <c r="K18" s="3" t="s">
        <v>3</v>
      </c>
      <c r="L18" s="22">
        <v>397525</v>
      </c>
      <c r="M18" s="20"/>
      <c r="N18" s="22">
        <v>411663</v>
      </c>
    </row>
    <row r="19" spans="2:16" ht="18.75" customHeight="1">
      <c r="B19" s="16" t="s">
        <v>13</v>
      </c>
      <c r="L19" s="23">
        <f>SUM(L15:L18)</f>
        <v>24585799</v>
      </c>
      <c r="M19" s="20"/>
      <c r="N19" s="23">
        <f>SUM(N15:N18)</f>
        <v>26149976</v>
      </c>
      <c r="P19" s="21"/>
    </row>
    <row r="20" spans="2:14" ht="12.75" customHeight="1">
      <c r="B20" s="17"/>
      <c r="L20" s="19"/>
      <c r="M20" s="20"/>
      <c r="N20" s="19"/>
    </row>
    <row r="21" spans="2:14" ht="13.5" customHeight="1">
      <c r="B21" s="24" t="s">
        <v>19</v>
      </c>
      <c r="L21" s="25"/>
      <c r="M21" s="20"/>
      <c r="N21" s="25"/>
    </row>
    <row r="22" spans="2:14" ht="13.5" customHeight="1">
      <c r="B22" s="17" t="s">
        <v>67</v>
      </c>
      <c r="K22" s="3" t="s">
        <v>3</v>
      </c>
      <c r="L22" s="19">
        <v>34799</v>
      </c>
      <c r="M22" s="20"/>
      <c r="N22" s="19">
        <v>46039</v>
      </c>
    </row>
    <row r="23" spans="2:14" ht="13.5" customHeight="1">
      <c r="B23" s="17" t="s">
        <v>60</v>
      </c>
      <c r="L23" s="19">
        <v>12223960</v>
      </c>
      <c r="M23" s="20"/>
      <c r="N23" s="19">
        <v>12400401</v>
      </c>
    </row>
    <row r="24" spans="2:14" ht="13.5" customHeight="1">
      <c r="B24" s="17" t="s">
        <v>39</v>
      </c>
      <c r="K24" s="3" t="s">
        <v>3</v>
      </c>
      <c r="L24" s="25">
        <v>457139</v>
      </c>
      <c r="M24" s="20"/>
      <c r="N24" s="25">
        <v>392493</v>
      </c>
    </row>
    <row r="25" spans="2:14" ht="13.5" customHeight="1">
      <c r="B25" s="17" t="s">
        <v>40</v>
      </c>
      <c r="J25" s="17"/>
      <c r="L25" s="22">
        <v>1572491</v>
      </c>
      <c r="M25" s="20"/>
      <c r="N25" s="22">
        <v>917807</v>
      </c>
    </row>
    <row r="26" spans="2:18" ht="18" customHeight="1">
      <c r="B26" s="16" t="s">
        <v>14</v>
      </c>
      <c r="L26" s="19">
        <f>SUM(L22:L25)</f>
        <v>14288389</v>
      </c>
      <c r="M26" s="20"/>
      <c r="N26" s="19">
        <f>SUM(N22:N25)</f>
        <v>13756740</v>
      </c>
      <c r="R26" s="26"/>
    </row>
    <row r="27" spans="2:14" ht="19.5" customHeight="1" thickBot="1">
      <c r="B27" s="16" t="s">
        <v>4</v>
      </c>
      <c r="L27" s="27">
        <f>+L19+L26</f>
        <v>38874188</v>
      </c>
      <c r="M27" s="20"/>
      <c r="N27" s="27">
        <f>+N19+N26</f>
        <v>39906716</v>
      </c>
    </row>
    <row r="28" spans="2:14" ht="10.5" customHeight="1" thickTop="1">
      <c r="B28" s="16"/>
      <c r="L28" s="20"/>
      <c r="M28" s="20"/>
      <c r="N28" s="20"/>
    </row>
    <row r="29" spans="2:14" ht="13.5" customHeight="1">
      <c r="B29" s="14" t="s">
        <v>5</v>
      </c>
      <c r="L29" s="21"/>
      <c r="M29" s="21"/>
      <c r="N29" s="21"/>
    </row>
    <row r="30" spans="12:14" ht="5.25" customHeight="1">
      <c r="L30" s="21"/>
      <c r="M30" s="21"/>
      <c r="N30" s="21"/>
    </row>
    <row r="31" spans="2:14" ht="13.5" customHeight="1">
      <c r="B31" s="16" t="s">
        <v>20</v>
      </c>
      <c r="L31" s="21"/>
      <c r="M31" s="21"/>
      <c r="N31" s="21"/>
    </row>
    <row r="32" spans="2:18" ht="13.5" customHeight="1">
      <c r="B32" s="17" t="s">
        <v>41</v>
      </c>
      <c r="K32" s="3" t="s">
        <v>3</v>
      </c>
      <c r="L32" s="19">
        <v>3232197</v>
      </c>
      <c r="M32" s="21"/>
      <c r="N32" s="19">
        <v>2455817</v>
      </c>
      <c r="R32" s="2" t="s">
        <v>3</v>
      </c>
    </row>
    <row r="33" spans="2:16" ht="13.5" customHeight="1">
      <c r="B33" s="45" t="s">
        <v>42</v>
      </c>
      <c r="C33" s="46"/>
      <c r="D33" s="46"/>
      <c r="E33" s="46"/>
      <c r="F33" s="46"/>
      <c r="G33" s="46"/>
      <c r="H33" s="46"/>
      <c r="I33" s="46"/>
      <c r="J33" s="46"/>
      <c r="K33" s="43"/>
      <c r="L33" s="55">
        <v>6443756</v>
      </c>
      <c r="M33" s="56"/>
      <c r="N33" s="55">
        <v>7340149</v>
      </c>
      <c r="O33" s="46"/>
      <c r="P33" s="21"/>
    </row>
    <row r="34" spans="2:16" s="41" customFormat="1" ht="13.5" customHeight="1">
      <c r="B34" s="45" t="s">
        <v>69</v>
      </c>
      <c r="C34" s="46"/>
      <c r="D34" s="46"/>
      <c r="E34" s="46"/>
      <c r="F34" s="46"/>
      <c r="G34" s="46"/>
      <c r="H34" s="46"/>
      <c r="I34" s="46"/>
      <c r="J34" s="46"/>
      <c r="K34" s="43"/>
      <c r="L34" s="55">
        <v>602479</v>
      </c>
      <c r="M34" s="54"/>
      <c r="N34" s="55">
        <v>540748</v>
      </c>
      <c r="O34" s="46"/>
      <c r="P34" s="42"/>
    </row>
    <row r="35" spans="2:16" ht="13.5" customHeight="1">
      <c r="B35" s="17" t="s">
        <v>6</v>
      </c>
      <c r="L35" s="19">
        <v>0</v>
      </c>
      <c r="M35" s="21"/>
      <c r="N35" s="19">
        <v>6496</v>
      </c>
      <c r="P35" s="21"/>
    </row>
    <row r="36" spans="2:14" ht="18" customHeight="1">
      <c r="B36" s="16" t="s">
        <v>15</v>
      </c>
      <c r="L36" s="23">
        <f>SUM(L32:L35)</f>
        <v>10278432</v>
      </c>
      <c r="M36" s="21"/>
      <c r="N36" s="23">
        <f>SUM(N32:N35)</f>
        <v>10343210</v>
      </c>
    </row>
    <row r="37" spans="12:14" ht="11.25" customHeight="1">
      <c r="L37" s="19"/>
      <c r="M37" s="21"/>
      <c r="N37" s="19"/>
    </row>
    <row r="38" spans="2:14" ht="13.5" customHeight="1">
      <c r="B38" s="16" t="s">
        <v>21</v>
      </c>
      <c r="L38" s="21"/>
      <c r="M38" s="21"/>
      <c r="N38" s="21"/>
    </row>
    <row r="39" spans="2:14" ht="13.5" customHeight="1">
      <c r="B39" s="45" t="s">
        <v>70</v>
      </c>
      <c r="C39" s="46"/>
      <c r="D39" s="46"/>
      <c r="E39" s="46"/>
      <c r="F39" s="46"/>
      <c r="G39" s="46"/>
      <c r="H39" s="46"/>
      <c r="I39" s="46"/>
      <c r="J39" s="46"/>
      <c r="K39" s="43"/>
      <c r="L39" s="55">
        <v>4324630</v>
      </c>
      <c r="M39" s="21"/>
      <c r="N39" s="19">
        <v>2284353</v>
      </c>
    </row>
    <row r="40" spans="2:14" ht="20.25" customHeight="1">
      <c r="B40" s="61" t="s">
        <v>16</v>
      </c>
      <c r="C40" s="61"/>
      <c r="D40" s="61"/>
      <c r="E40" s="61"/>
      <c r="F40" s="61"/>
      <c r="G40" s="61"/>
      <c r="H40" s="61"/>
      <c r="I40" s="61"/>
      <c r="J40" s="61"/>
      <c r="L40" s="23">
        <f>SUM(L39:L39)</f>
        <v>4324630</v>
      </c>
      <c r="M40" s="21"/>
      <c r="N40" s="23">
        <f>SUM(N39:N39)</f>
        <v>2284353</v>
      </c>
    </row>
    <row r="41" spans="2:14" ht="19.5" customHeight="1">
      <c r="B41" s="61" t="s">
        <v>12</v>
      </c>
      <c r="C41" s="61"/>
      <c r="D41" s="61"/>
      <c r="E41" s="61"/>
      <c r="F41" s="61"/>
      <c r="G41" s="61"/>
      <c r="H41" s="61"/>
      <c r="I41" s="61"/>
      <c r="J41" s="61"/>
      <c r="L41" s="23">
        <f>+L40+L36</f>
        <v>14603062</v>
      </c>
      <c r="M41" s="21"/>
      <c r="N41" s="23">
        <f>+N40+N36</f>
        <v>12627563</v>
      </c>
    </row>
    <row r="42" spans="2:14" ht="18" customHeight="1">
      <c r="B42" s="17"/>
      <c r="L42" s="25"/>
      <c r="M42" s="21"/>
      <c r="N42" s="25"/>
    </row>
    <row r="43" spans="2:14" ht="13.5" customHeight="1">
      <c r="B43" s="24" t="s">
        <v>43</v>
      </c>
      <c r="L43" s="20"/>
      <c r="M43" s="20"/>
      <c r="N43" s="20"/>
    </row>
    <row r="44" spans="2:14" ht="13.5" customHeight="1">
      <c r="B44" s="17" t="s">
        <v>7</v>
      </c>
      <c r="L44" s="20">
        <v>10500000</v>
      </c>
      <c r="M44" s="20"/>
      <c r="N44" s="20">
        <v>10500000</v>
      </c>
    </row>
    <row r="45" spans="2:14" ht="13.5" customHeight="1">
      <c r="B45" s="17" t="s">
        <v>8</v>
      </c>
      <c r="L45" s="25">
        <v>2100000</v>
      </c>
      <c r="M45" s="20"/>
      <c r="N45" s="25">
        <v>2100000</v>
      </c>
    </row>
    <row r="46" spans="2:14" ht="13.5" customHeight="1">
      <c r="B46" s="17" t="s">
        <v>61</v>
      </c>
      <c r="L46" s="25">
        <v>-4873</v>
      </c>
      <c r="M46" s="20"/>
      <c r="N46" s="25">
        <v>-5815</v>
      </c>
    </row>
    <row r="47" spans="2:14" ht="13.5" customHeight="1">
      <c r="B47" s="17" t="s">
        <v>9</v>
      </c>
      <c r="L47" s="22">
        <v>11675999</v>
      </c>
      <c r="M47" s="20"/>
      <c r="N47" s="22">
        <v>14684968</v>
      </c>
    </row>
    <row r="48" spans="2:14" ht="19.5" customHeight="1">
      <c r="B48" s="61" t="s">
        <v>10</v>
      </c>
      <c r="C48" s="61"/>
      <c r="D48" s="61"/>
      <c r="E48" s="61"/>
      <c r="F48" s="61"/>
      <c r="G48" s="61"/>
      <c r="H48" s="61"/>
      <c r="I48" s="61"/>
      <c r="J48" s="61"/>
      <c r="L48" s="28">
        <f>SUM(L44:L47)</f>
        <v>24271126</v>
      </c>
      <c r="M48" s="21"/>
      <c r="N48" s="28">
        <f>SUM(N44:N47)</f>
        <v>27279153</v>
      </c>
    </row>
    <row r="49" spans="2:14" ht="19.5" customHeight="1" thickBot="1">
      <c r="B49" s="16" t="s">
        <v>11</v>
      </c>
      <c r="L49" s="29">
        <f>+L41+L48</f>
        <v>38874188</v>
      </c>
      <c r="M49" s="20"/>
      <c r="N49" s="29">
        <f>+N41+N48</f>
        <v>39906716</v>
      </c>
    </row>
    <row r="50" spans="2:14" ht="25.5" customHeight="1" thickBot="1" thickTop="1">
      <c r="B50" s="44" t="s">
        <v>68</v>
      </c>
      <c r="C50" s="41"/>
      <c r="D50" s="41"/>
      <c r="E50" s="46"/>
      <c r="F50" s="46"/>
      <c r="G50" s="46"/>
      <c r="H50" s="46"/>
      <c r="I50" s="46"/>
      <c r="J50" s="46"/>
      <c r="K50" s="43"/>
      <c r="L50" s="53">
        <v>8108614</v>
      </c>
      <c r="M50" s="54"/>
      <c r="N50" s="53">
        <v>8088062</v>
      </c>
    </row>
    <row r="51" spans="2:16" ht="25.5" customHeight="1" thickBot="1" thickTop="1">
      <c r="B51" s="16" t="s">
        <v>44</v>
      </c>
      <c r="L51" s="29">
        <v>15612724</v>
      </c>
      <c r="M51" s="21"/>
      <c r="N51" s="29">
        <v>21175126</v>
      </c>
      <c r="O51" s="21"/>
      <c r="P51" s="21"/>
    </row>
    <row r="52" spans="4:15" ht="9.75" customHeight="1" thickTop="1">
      <c r="D52" s="30"/>
      <c r="K52" s="2"/>
      <c r="M52" s="3"/>
      <c r="O52" s="21"/>
    </row>
    <row r="53" spans="16:17" ht="3" customHeight="1">
      <c r="P53" s="21"/>
      <c r="Q53" s="21"/>
    </row>
    <row r="54" spans="12:14" ht="9.75" customHeight="1">
      <c r="L54" s="21"/>
      <c r="N54" s="21"/>
    </row>
    <row r="55" spans="2:14" ht="12.75" customHeight="1">
      <c r="B55" s="31" t="s">
        <v>47</v>
      </c>
      <c r="L55" s="21"/>
      <c r="M55" s="21"/>
      <c r="N55" s="20"/>
    </row>
    <row r="56" spans="2:16" ht="27.75" customHeight="1">
      <c r="B56" s="30"/>
      <c r="L56" s="20"/>
      <c r="M56" s="21"/>
      <c r="N56" s="20"/>
      <c r="P56" s="32"/>
    </row>
    <row r="57" spans="2:16" ht="14.25" customHeight="1">
      <c r="B57" s="59"/>
      <c r="C57" s="59"/>
      <c r="D57" s="59"/>
      <c r="E57" s="59"/>
      <c r="F57" s="59"/>
      <c r="G57" s="59"/>
      <c r="H57" s="59"/>
      <c r="I57" s="59"/>
      <c r="J57" s="59"/>
      <c r="K57" s="60"/>
      <c r="L57" s="60"/>
      <c r="M57" s="60"/>
      <c r="N57" s="60"/>
      <c r="P57" s="32"/>
    </row>
    <row r="58" spans="2:16" ht="18.75" customHeight="1">
      <c r="B58" s="59"/>
      <c r="C58" s="59"/>
      <c r="D58" s="59"/>
      <c r="E58" s="59"/>
      <c r="F58" s="59"/>
      <c r="G58" s="59"/>
      <c r="H58" s="59"/>
      <c r="I58" s="59"/>
      <c r="J58" s="59"/>
      <c r="K58" s="60"/>
      <c r="L58" s="60"/>
      <c r="M58" s="60"/>
      <c r="N58" s="60"/>
      <c r="P58" s="32"/>
    </row>
    <row r="59" spans="2:16" ht="12.75" customHeight="1">
      <c r="B59" s="30"/>
      <c r="L59" s="20"/>
      <c r="M59" s="21"/>
      <c r="N59" s="20"/>
      <c r="P59" s="32"/>
    </row>
    <row r="60" spans="2:16" ht="18" customHeight="1">
      <c r="B60" s="30"/>
      <c r="L60" s="20"/>
      <c r="M60" s="21"/>
      <c r="N60" s="20"/>
      <c r="P60" s="32"/>
    </row>
    <row r="61" spans="2:16" ht="12.75" customHeight="1">
      <c r="B61" s="30"/>
      <c r="L61" s="20"/>
      <c r="M61" s="21"/>
      <c r="N61" s="20"/>
      <c r="P61" s="32"/>
    </row>
    <row r="62" spans="2:16" ht="6" customHeight="1">
      <c r="B62" s="30"/>
      <c r="L62" s="20"/>
      <c r="M62" s="21"/>
      <c r="N62" s="20"/>
      <c r="P62" s="32"/>
    </row>
    <row r="63" spans="2:14" ht="17.25" customHeight="1">
      <c r="B63" s="59"/>
      <c r="C63" s="59"/>
      <c r="D63" s="59"/>
      <c r="E63" s="59"/>
      <c r="F63" s="59"/>
      <c r="G63" s="59"/>
      <c r="H63" s="59"/>
      <c r="I63" s="59"/>
      <c r="J63" s="59"/>
      <c r="K63" s="60"/>
      <c r="L63" s="60"/>
      <c r="M63" s="60"/>
      <c r="N63" s="60"/>
    </row>
    <row r="64" spans="2:14" ht="15" customHeight="1">
      <c r="B64" s="59"/>
      <c r="C64" s="59"/>
      <c r="D64" s="59"/>
      <c r="E64" s="59"/>
      <c r="F64" s="59"/>
      <c r="G64" s="59"/>
      <c r="H64" s="59"/>
      <c r="I64" s="59"/>
      <c r="J64" s="59"/>
      <c r="K64" s="60"/>
      <c r="L64" s="60"/>
      <c r="M64" s="60"/>
      <c r="N64" s="60"/>
    </row>
    <row r="65" spans="2:14" ht="15.75" customHeight="1">
      <c r="B65" s="30"/>
      <c r="K65" s="60"/>
      <c r="L65" s="60"/>
      <c r="M65" s="60"/>
      <c r="N65" s="60"/>
    </row>
    <row r="68" ht="3.75" customHeight="1"/>
    <row r="70" ht="11.25" customHeight="1" thickBot="1"/>
    <row r="71" spans="2:14" ht="9.75" customHeight="1" thickTop="1">
      <c r="B71" s="6"/>
      <c r="C71" s="6"/>
      <c r="D71" s="6"/>
      <c r="E71" s="6"/>
      <c r="F71" s="6"/>
      <c r="G71" s="6"/>
      <c r="H71" s="6"/>
      <c r="I71" s="6"/>
      <c r="J71" s="6"/>
      <c r="K71" s="7"/>
      <c r="L71" s="8"/>
      <c r="M71" s="9"/>
      <c r="N71" s="8"/>
    </row>
    <row r="72" spans="12:14" ht="13.5" customHeight="1">
      <c r="L72" s="21"/>
      <c r="N72" s="21"/>
    </row>
    <row r="73" spans="12:14" ht="13.5" customHeight="1">
      <c r="L73" s="21">
        <f>+L27-L49</f>
        <v>0</v>
      </c>
      <c r="N73" s="21">
        <f>+N27-N49</f>
        <v>0</v>
      </c>
    </row>
  </sheetData>
  <sheetProtection/>
  <mergeCells count="13">
    <mergeCell ref="B40:J40"/>
    <mergeCell ref="B41:J41"/>
    <mergeCell ref="B48:J48"/>
    <mergeCell ref="B6:E6"/>
    <mergeCell ref="B57:J57"/>
    <mergeCell ref="B58:J58"/>
    <mergeCell ref="B63:J63"/>
    <mergeCell ref="B64:J64"/>
    <mergeCell ref="K63:N63"/>
    <mergeCell ref="K64:N64"/>
    <mergeCell ref="K65:N65"/>
    <mergeCell ref="K57:N57"/>
    <mergeCell ref="K58:N58"/>
  </mergeCells>
  <printOptions horizontalCentered="1" verticalCentered="1"/>
  <pageMargins left="0.5118110236220472" right="0.6299212598425197" top="0.31496062992125984" bottom="0.15748031496062992" header="0.15748031496062992" footer="0.5118110236220472"/>
  <pageSetup fitToHeight="1" fitToWidth="1" horizontalDpi="600" verticalDpi="600" orientation="portrait" scale="77" r:id="rId2"/>
  <headerFooter alignWithMargins="0">
    <oddFooter>&amp;C&amp;"Univers for KPMG,Regular"5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="110" zoomScaleNormal="110" workbookViewId="0" topLeftCell="A1">
      <selection activeCell="B11" sqref="B11"/>
    </sheetView>
  </sheetViews>
  <sheetFormatPr defaultColWidth="10.7109375" defaultRowHeight="14.25" customHeight="1"/>
  <cols>
    <col min="1" max="3" width="1.7109375" style="2" customWidth="1"/>
    <col min="4" max="4" width="1.421875" style="2" customWidth="1"/>
    <col min="5" max="5" width="1.7109375" style="2" customWidth="1"/>
    <col min="6" max="6" width="4.57421875" style="2" customWidth="1"/>
    <col min="7" max="7" width="3.421875" style="2" customWidth="1"/>
    <col min="8" max="8" width="14.7109375" style="2" customWidth="1"/>
    <col min="9" max="9" width="61.421875" style="2" customWidth="1"/>
    <col min="10" max="10" width="3.7109375" style="3" customWidth="1"/>
    <col min="11" max="11" width="13.00390625" style="2" customWidth="1"/>
    <col min="12" max="12" width="2.28125" style="2" customWidth="1"/>
    <col min="13" max="13" width="13.7109375" style="2" customWidth="1"/>
    <col min="14" max="14" width="5.28125" style="2" customWidth="1"/>
    <col min="15" max="15" width="11.57421875" style="2" bestFit="1" customWidth="1"/>
    <col min="16" max="16384" width="10.7109375" style="2" customWidth="1"/>
  </cols>
  <sheetData>
    <row r="1" ht="14.25" customHeight="1">
      <c r="B1" s="16" t="s">
        <v>17</v>
      </c>
    </row>
    <row r="2" spans="2:13" ht="14.25" customHeight="1">
      <c r="B2" s="1" t="s">
        <v>62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4.25" customHeigh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1.25" customHeight="1">
      <c r="B4" s="24"/>
      <c r="C4" s="5"/>
      <c r="D4" s="33"/>
      <c r="E4" s="33"/>
      <c r="F4" s="33"/>
      <c r="G4" s="33"/>
      <c r="H4" s="33"/>
      <c r="I4" s="33"/>
      <c r="K4" s="33"/>
      <c r="L4" s="33"/>
      <c r="M4" s="33"/>
    </row>
    <row r="5" spans="2:13" ht="14.25" customHeight="1">
      <c r="B5" s="61" t="s">
        <v>34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2:13" ht="10.5" customHeight="1">
      <c r="B6" s="4"/>
      <c r="C6" s="36"/>
      <c r="D6" s="34"/>
      <c r="E6" s="34"/>
      <c r="F6" s="34"/>
      <c r="G6" s="34"/>
      <c r="H6" s="34"/>
      <c r="I6" s="34"/>
      <c r="J6" s="35"/>
      <c r="K6" s="33"/>
      <c r="L6" s="33"/>
      <c r="M6" s="33"/>
    </row>
    <row r="7" spans="2:13" ht="14.25" customHeight="1">
      <c r="B7" s="63" t="s">
        <v>66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2:13" ht="9.7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14.25" customHeight="1">
      <c r="B9" s="4" t="s">
        <v>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ht="11.25" customHeight="1" thickBot="1">
      <c r="B10" s="5"/>
    </row>
    <row r="11" spans="2:13" ht="14.25" customHeight="1" thickTop="1">
      <c r="B11" s="37"/>
      <c r="C11" s="6"/>
      <c r="D11" s="6"/>
      <c r="E11" s="6"/>
      <c r="F11" s="6"/>
      <c r="G11" s="6"/>
      <c r="H11" s="6"/>
      <c r="I11" s="6"/>
      <c r="J11" s="7"/>
      <c r="K11" s="6"/>
      <c r="L11" s="6"/>
      <c r="M11" s="6"/>
    </row>
    <row r="12" spans="2:13" ht="14.25" customHeight="1">
      <c r="B12" s="14"/>
      <c r="J12" s="13"/>
      <c r="K12" s="12">
        <v>2018</v>
      </c>
      <c r="L12" s="13"/>
      <c r="M12" s="12">
        <v>2017</v>
      </c>
    </row>
    <row r="13" spans="3:13" ht="14.25" customHeight="1">
      <c r="C13" s="16" t="s">
        <v>49</v>
      </c>
      <c r="D13" s="16"/>
      <c r="E13" s="16"/>
      <c r="F13" s="16"/>
      <c r="G13" s="16"/>
      <c r="H13" s="38"/>
      <c r="I13" s="38"/>
      <c r="J13" s="13"/>
      <c r="K13" s="12"/>
      <c r="L13" s="13"/>
      <c r="M13" s="12"/>
    </row>
    <row r="14" spans="3:13" ht="14.25" customHeight="1">
      <c r="C14" s="17" t="s">
        <v>23</v>
      </c>
      <c r="J14" s="13"/>
      <c r="K14" s="22">
        <v>64524379</v>
      </c>
      <c r="L14" s="21"/>
      <c r="M14" s="22">
        <v>67886505</v>
      </c>
    </row>
    <row r="15" spans="3:13" ht="14.25" customHeight="1">
      <c r="C15" s="17"/>
      <c r="J15" s="13"/>
      <c r="K15" s="25"/>
      <c r="L15" s="21"/>
      <c r="M15" s="25"/>
    </row>
    <row r="16" spans="2:13" ht="18" customHeight="1">
      <c r="B16" s="16"/>
      <c r="C16" s="16" t="s">
        <v>50</v>
      </c>
      <c r="D16" s="16"/>
      <c r="E16" s="16"/>
      <c r="F16" s="16"/>
      <c r="G16" s="16"/>
      <c r="H16" s="16"/>
      <c r="I16" s="16"/>
      <c r="J16" s="18"/>
      <c r="K16" s="19"/>
      <c r="L16" s="20"/>
      <c r="M16" s="19"/>
    </row>
    <row r="17" spans="2:13" ht="14.25" customHeight="1">
      <c r="B17" s="17" t="s">
        <v>24</v>
      </c>
      <c r="C17" s="17" t="s">
        <v>24</v>
      </c>
      <c r="J17" s="2"/>
      <c r="K17" s="19">
        <v>24927468</v>
      </c>
      <c r="L17" s="20"/>
      <c r="M17" s="19">
        <v>26409305</v>
      </c>
    </row>
    <row r="18" spans="2:16" ht="14.25" customHeight="1">
      <c r="B18" s="17" t="s">
        <v>25</v>
      </c>
      <c r="C18" s="17" t="s">
        <v>25</v>
      </c>
      <c r="J18" s="2"/>
      <c r="K18" s="19">
        <v>2886425</v>
      </c>
      <c r="L18" s="20"/>
      <c r="M18" s="19">
        <v>2717173</v>
      </c>
      <c r="P18" s="2" t="s">
        <v>3</v>
      </c>
    </row>
    <row r="19" spans="2:13" ht="14.25" customHeight="1">
      <c r="B19" s="17" t="s">
        <v>26</v>
      </c>
      <c r="C19" s="45" t="s">
        <v>26</v>
      </c>
      <c r="D19" s="46"/>
      <c r="E19" s="46"/>
      <c r="F19" s="46"/>
      <c r="G19" s="46"/>
      <c r="H19" s="46"/>
      <c r="I19" s="46"/>
      <c r="J19" s="47"/>
      <c r="K19" s="48">
        <v>3556913</v>
      </c>
      <c r="L19" s="21"/>
      <c r="M19" s="22">
        <v>1488637</v>
      </c>
    </row>
    <row r="20" spans="2:13" ht="16.5" customHeight="1">
      <c r="B20" s="16"/>
      <c r="C20" s="46"/>
      <c r="D20" s="46"/>
      <c r="E20" s="46"/>
      <c r="F20" s="46"/>
      <c r="G20" s="46"/>
      <c r="H20" s="46"/>
      <c r="I20" s="46"/>
      <c r="J20" s="47"/>
      <c r="K20" s="48">
        <f>SUM(K15:K19)</f>
        <v>31370806</v>
      </c>
      <c r="L20" s="21"/>
      <c r="M20" s="22">
        <f>SUM(M15:M19)</f>
        <v>30615115</v>
      </c>
    </row>
    <row r="21" spans="2:13" ht="19.5" customHeight="1">
      <c r="B21" s="38" t="s">
        <v>55</v>
      </c>
      <c r="C21" s="49"/>
      <c r="D21" s="49"/>
      <c r="E21" s="49"/>
      <c r="F21" s="49"/>
      <c r="G21" s="49"/>
      <c r="H21" s="49"/>
      <c r="I21" s="50"/>
      <c r="J21" s="51"/>
      <c r="K21" s="52">
        <f>+K14-K20</f>
        <v>33153573</v>
      </c>
      <c r="L21" s="21"/>
      <c r="M21" s="28">
        <f>+M14-M20</f>
        <v>37271390</v>
      </c>
    </row>
    <row r="22" spans="2:17" ht="14.25" customHeight="1">
      <c r="B22" s="16"/>
      <c r="C22" s="16"/>
      <c r="D22" s="16"/>
      <c r="E22" s="16"/>
      <c r="F22" s="16"/>
      <c r="J22" s="18"/>
      <c r="K22" s="25"/>
      <c r="L22" s="20"/>
      <c r="M22" s="25"/>
      <c r="Q22" s="2" t="s">
        <v>3</v>
      </c>
    </row>
    <row r="23" spans="2:13" ht="14.25" customHeight="1">
      <c r="B23" s="16"/>
      <c r="C23" s="16" t="s">
        <v>51</v>
      </c>
      <c r="D23" s="16"/>
      <c r="E23" s="16"/>
      <c r="F23" s="16"/>
      <c r="G23" s="16"/>
      <c r="H23" s="16"/>
      <c r="I23" s="16"/>
      <c r="J23" s="18"/>
      <c r="K23" s="19"/>
      <c r="L23" s="20"/>
      <c r="M23" s="19"/>
    </row>
    <row r="24" spans="2:13" ht="14.25" customHeight="1">
      <c r="B24" s="17" t="s">
        <v>24</v>
      </c>
      <c r="C24" s="17" t="s">
        <v>27</v>
      </c>
      <c r="J24" s="2"/>
      <c r="K24" s="19">
        <v>15569690</v>
      </c>
      <c r="L24" s="20"/>
      <c r="M24" s="19">
        <v>14475776</v>
      </c>
    </row>
    <row r="25" spans="2:13" ht="14.25" customHeight="1">
      <c r="B25" s="17" t="s">
        <v>26</v>
      </c>
      <c r="C25" s="17" t="s">
        <v>48</v>
      </c>
      <c r="J25" s="18"/>
      <c r="K25" s="22">
        <v>1093464</v>
      </c>
      <c r="L25" s="21"/>
      <c r="M25" s="22">
        <v>1110819</v>
      </c>
    </row>
    <row r="26" spans="2:13" ht="16.5" customHeight="1">
      <c r="B26" s="16"/>
      <c r="J26" s="18"/>
      <c r="K26" s="22">
        <f>SUM(K23:K25)</f>
        <v>16663154</v>
      </c>
      <c r="L26" s="21"/>
      <c r="M26" s="22">
        <f>SUM(M23:M25)</f>
        <v>15586595</v>
      </c>
    </row>
    <row r="27" spans="2:13" ht="12" customHeight="1">
      <c r="B27" s="17"/>
      <c r="K27" s="25"/>
      <c r="L27" s="21"/>
      <c r="M27" s="25"/>
    </row>
    <row r="28" spans="2:13" ht="14.25" customHeight="1">
      <c r="B28" s="17"/>
      <c r="C28" s="16" t="s">
        <v>52</v>
      </c>
      <c r="D28" s="16"/>
      <c r="E28" s="16"/>
      <c r="F28" s="16"/>
      <c r="G28" s="16"/>
      <c r="H28" s="16"/>
      <c r="I28" s="16"/>
      <c r="J28" s="18"/>
      <c r="K28" s="19"/>
      <c r="L28" s="20"/>
      <c r="M28" s="19"/>
    </row>
    <row r="29" spans="2:13" ht="14.25" customHeight="1">
      <c r="B29" s="17"/>
      <c r="C29" s="17" t="s">
        <v>45</v>
      </c>
      <c r="J29" s="2"/>
      <c r="K29" s="19">
        <v>11387</v>
      </c>
      <c r="L29" s="20"/>
      <c r="M29" s="19">
        <v>8481</v>
      </c>
    </row>
    <row r="30" spans="2:13" ht="14.25" customHeight="1">
      <c r="B30" s="17"/>
      <c r="C30" s="17" t="s">
        <v>46</v>
      </c>
      <c r="J30" s="18"/>
      <c r="K30" s="22">
        <v>-792988</v>
      </c>
      <c r="L30" s="21"/>
      <c r="M30" s="22">
        <v>-775452</v>
      </c>
    </row>
    <row r="31" spans="2:13" ht="16.5" customHeight="1">
      <c r="B31" s="17"/>
      <c r="J31" s="18"/>
      <c r="K31" s="22">
        <f>SUM(K28:K30)</f>
        <v>-781601</v>
      </c>
      <c r="L31" s="21"/>
      <c r="M31" s="22">
        <f>SUM(M28:M30)</f>
        <v>-766971</v>
      </c>
    </row>
    <row r="32" spans="2:13" ht="14.25" customHeight="1">
      <c r="B32" s="17"/>
      <c r="K32" s="25"/>
      <c r="L32" s="21"/>
      <c r="M32" s="25"/>
    </row>
    <row r="33" spans="2:13" ht="14.25" customHeight="1">
      <c r="B33" s="17"/>
      <c r="C33" s="16" t="s">
        <v>53</v>
      </c>
      <c r="D33" s="16"/>
      <c r="E33" s="16"/>
      <c r="F33" s="16"/>
      <c r="G33" s="16"/>
      <c r="H33" s="16"/>
      <c r="I33" s="16"/>
      <c r="J33" s="18"/>
      <c r="K33" s="19"/>
      <c r="L33" s="20"/>
      <c r="M33" s="19"/>
    </row>
    <row r="34" spans="2:13" ht="14.25" customHeight="1">
      <c r="B34" s="17"/>
      <c r="C34" s="17" t="s">
        <v>28</v>
      </c>
      <c r="J34" s="2"/>
      <c r="K34" s="19">
        <v>453741</v>
      </c>
      <c r="L34" s="20"/>
      <c r="M34" s="19">
        <v>1010796</v>
      </c>
    </row>
    <row r="35" spans="2:13" ht="14.25" customHeight="1">
      <c r="B35" s="17"/>
      <c r="C35" s="17" t="s">
        <v>29</v>
      </c>
      <c r="J35" s="2"/>
      <c r="K35" s="19">
        <v>-906663</v>
      </c>
      <c r="L35" s="20"/>
      <c r="M35" s="19">
        <v>-712595</v>
      </c>
    </row>
    <row r="36" spans="2:13" ht="14.25" customHeight="1">
      <c r="B36" s="17"/>
      <c r="C36" s="17" t="s">
        <v>30</v>
      </c>
      <c r="J36" s="2"/>
      <c r="K36" s="19">
        <v>10993</v>
      </c>
      <c r="L36" s="20"/>
      <c r="M36" s="19">
        <v>22379</v>
      </c>
    </row>
    <row r="37" spans="2:13" ht="14.25" customHeight="1">
      <c r="B37" s="17"/>
      <c r="C37" s="17" t="s">
        <v>31</v>
      </c>
      <c r="J37" s="18"/>
      <c r="K37" s="22">
        <v>-3673</v>
      </c>
      <c r="L37" s="21"/>
      <c r="M37" s="22">
        <v>-5107</v>
      </c>
    </row>
    <row r="38" spans="2:13" ht="16.5" customHeight="1">
      <c r="B38" s="17"/>
      <c r="J38" s="18"/>
      <c r="K38" s="23">
        <f>SUM(K34:K37)</f>
        <v>-445602</v>
      </c>
      <c r="L38" s="21"/>
      <c r="M38" s="23">
        <f>SUM(M34:M37)</f>
        <v>315473</v>
      </c>
    </row>
    <row r="39" spans="2:14" ht="14.25" customHeight="1">
      <c r="B39" s="17"/>
      <c r="J39" s="18"/>
      <c r="K39" s="25"/>
      <c r="L39" s="20"/>
      <c r="M39" s="25"/>
      <c r="N39" s="10"/>
    </row>
    <row r="40" spans="2:14" ht="14.25" customHeight="1">
      <c r="B40" s="38" t="s">
        <v>58</v>
      </c>
      <c r="C40" s="16"/>
      <c r="D40" s="16"/>
      <c r="E40" s="16"/>
      <c r="F40" s="16"/>
      <c r="G40" s="16"/>
      <c r="H40" s="16"/>
      <c r="I40" s="14"/>
      <c r="J40" s="13"/>
      <c r="K40" s="20">
        <f>+K21-K26-K31-K38</f>
        <v>17717622</v>
      </c>
      <c r="L40" s="20"/>
      <c r="M40" s="20">
        <f>+M21-M26-M31-M38</f>
        <v>22136293</v>
      </c>
      <c r="N40" s="10"/>
    </row>
    <row r="41" spans="2:13" ht="14.25" customHeight="1">
      <c r="B41" s="17"/>
      <c r="K41" s="25"/>
      <c r="L41" s="21"/>
      <c r="M41" s="25"/>
    </row>
    <row r="42" spans="1:13" ht="14.25" customHeight="1">
      <c r="A42" s="46"/>
      <c r="B42" s="45"/>
      <c r="C42" s="45" t="s">
        <v>32</v>
      </c>
      <c r="D42" s="46"/>
      <c r="E42" s="46"/>
      <c r="F42" s="46"/>
      <c r="G42" s="46"/>
      <c r="H42" s="46"/>
      <c r="I42" s="46"/>
      <c r="J42" s="47"/>
      <c r="K42" s="48">
        <v>-5335176</v>
      </c>
      <c r="L42" s="21"/>
      <c r="M42" s="22">
        <v>-6664939</v>
      </c>
    </row>
    <row r="43" spans="2:13" ht="14.25" customHeight="1">
      <c r="B43" s="17"/>
      <c r="K43" s="25"/>
      <c r="L43" s="21"/>
      <c r="M43" s="25"/>
    </row>
    <row r="44" spans="2:15" ht="20.25" customHeight="1">
      <c r="B44" s="57" t="s">
        <v>59</v>
      </c>
      <c r="C44" s="49"/>
      <c r="D44" s="49"/>
      <c r="E44" s="49"/>
      <c r="F44" s="49"/>
      <c r="G44" s="49"/>
      <c r="H44" s="49"/>
      <c r="I44" s="49"/>
      <c r="J44" s="55"/>
      <c r="K44" s="54">
        <f>+K40+K42</f>
        <v>12382446</v>
      </c>
      <c r="L44" s="55"/>
      <c r="M44" s="21">
        <f>+M40+M42</f>
        <v>15471354</v>
      </c>
      <c r="N44" s="20"/>
      <c r="O44" s="20"/>
    </row>
    <row r="45" spans="2:15" ht="8.25" customHeight="1">
      <c r="B45" s="38"/>
      <c r="C45" s="16"/>
      <c r="D45" s="16"/>
      <c r="E45" s="16"/>
      <c r="F45" s="16"/>
      <c r="G45" s="16"/>
      <c r="H45" s="16"/>
      <c r="I45" s="16"/>
      <c r="J45" s="19"/>
      <c r="K45" s="21"/>
      <c r="L45" s="19"/>
      <c r="M45" s="21"/>
      <c r="N45" s="20"/>
      <c r="O45" s="20"/>
    </row>
    <row r="46" spans="2:15" ht="15" customHeight="1">
      <c r="B46" s="38"/>
      <c r="C46" s="16" t="s">
        <v>64</v>
      </c>
      <c r="D46" s="16"/>
      <c r="E46" s="16"/>
      <c r="F46" s="16"/>
      <c r="G46" s="16"/>
      <c r="H46" s="16"/>
      <c r="I46" s="16"/>
      <c r="J46" s="19"/>
      <c r="K46" s="21">
        <v>-698874</v>
      </c>
      <c r="L46" s="19"/>
      <c r="M46" s="21">
        <v>-791048</v>
      </c>
      <c r="N46" s="20"/>
      <c r="O46" s="20"/>
    </row>
    <row r="47" spans="2:15" ht="9" customHeight="1">
      <c r="B47" s="38"/>
      <c r="C47" s="16"/>
      <c r="D47" s="16"/>
      <c r="E47" s="16"/>
      <c r="F47" s="16"/>
      <c r="G47" s="16"/>
      <c r="H47" s="16"/>
      <c r="I47" s="16"/>
      <c r="J47" s="19"/>
      <c r="K47" s="21"/>
      <c r="L47" s="19"/>
      <c r="M47" s="21"/>
      <c r="N47" s="20"/>
      <c r="O47" s="20"/>
    </row>
    <row r="48" spans="2:13" ht="15.75" customHeight="1">
      <c r="B48" s="38"/>
      <c r="C48" s="16" t="s">
        <v>54</v>
      </c>
      <c r="D48" s="16"/>
      <c r="E48" s="16"/>
      <c r="F48" s="16"/>
      <c r="G48" s="16"/>
      <c r="H48" s="16"/>
      <c r="I48" s="16"/>
      <c r="J48" s="2"/>
      <c r="K48" s="21"/>
      <c r="L48" s="21"/>
      <c r="M48" s="21"/>
    </row>
    <row r="49" spans="2:13" ht="15.75" customHeight="1">
      <c r="B49" s="17"/>
      <c r="C49" s="17" t="s">
        <v>33</v>
      </c>
      <c r="J49" s="18"/>
      <c r="K49" s="25">
        <v>-7573</v>
      </c>
      <c r="L49" s="20"/>
      <c r="M49" s="25">
        <v>-3104</v>
      </c>
    </row>
    <row r="50" spans="2:13" ht="15.75" customHeight="1">
      <c r="B50" s="17"/>
      <c r="C50" s="17" t="s">
        <v>63</v>
      </c>
      <c r="J50" s="18"/>
      <c r="K50" s="22">
        <v>0</v>
      </c>
      <c r="L50" s="20"/>
      <c r="M50" s="22">
        <v>7766</v>
      </c>
    </row>
    <row r="51" spans="2:13" ht="19.5" customHeight="1">
      <c r="B51" s="17"/>
      <c r="C51" s="17"/>
      <c r="J51" s="18"/>
      <c r="K51" s="23">
        <f>SUM(K49:K50)</f>
        <v>-7573</v>
      </c>
      <c r="L51" s="20"/>
      <c r="M51" s="23">
        <f>SUM(M49:M50)</f>
        <v>4662</v>
      </c>
    </row>
    <row r="52" spans="2:16" ht="24" customHeight="1" thickBot="1">
      <c r="B52" s="49" t="s">
        <v>56</v>
      </c>
      <c r="C52" s="49"/>
      <c r="D52" s="49"/>
      <c r="E52" s="49"/>
      <c r="F52" s="49"/>
      <c r="G52" s="49"/>
      <c r="H52" s="49"/>
      <c r="I52" s="49"/>
      <c r="J52" s="47"/>
      <c r="K52" s="53">
        <f>+K44+K46+K51</f>
        <v>11675999</v>
      </c>
      <c r="L52" s="20"/>
      <c r="M52" s="29">
        <f>+M44+M46+M51</f>
        <v>14684968</v>
      </c>
      <c r="O52" s="21">
        <f>+K52-Balance!L47</f>
        <v>0</v>
      </c>
      <c r="P52" s="21">
        <f>+M52-Balance!N47</f>
        <v>0</v>
      </c>
    </row>
    <row r="53" spans="2:13" ht="24" customHeight="1" thickBot="1" thickTop="1">
      <c r="B53" s="49" t="s">
        <v>57</v>
      </c>
      <c r="C53" s="49"/>
      <c r="D53" s="49"/>
      <c r="E53" s="49"/>
      <c r="F53" s="49"/>
      <c r="G53" s="49"/>
      <c r="H53" s="49"/>
      <c r="I53" s="49"/>
      <c r="J53" s="43"/>
      <c r="K53" s="58">
        <f>+K52/875000</f>
        <v>13.343998857142857</v>
      </c>
      <c r="L53" s="21"/>
      <c r="M53" s="39">
        <f>+M52/875000</f>
        <v>16.782820571428573</v>
      </c>
    </row>
    <row r="54" spans="2:13" ht="9.75" customHeight="1" thickTop="1">
      <c r="B54" s="16"/>
      <c r="C54" s="16"/>
      <c r="D54" s="16"/>
      <c r="E54" s="16"/>
      <c r="F54" s="16"/>
      <c r="G54" s="16"/>
      <c r="H54" s="16"/>
      <c r="I54" s="16"/>
      <c r="K54" s="20"/>
      <c r="L54" s="21"/>
      <c r="M54" s="20"/>
    </row>
    <row r="55" spans="2:15" ht="21.75" customHeight="1">
      <c r="B55" s="31" t="s">
        <v>47</v>
      </c>
      <c r="D55" s="16"/>
      <c r="E55" s="16"/>
      <c r="F55" s="16"/>
      <c r="G55" s="16"/>
      <c r="H55" s="16"/>
      <c r="I55" s="16"/>
      <c r="K55" s="20"/>
      <c r="L55" s="21"/>
      <c r="M55" s="20"/>
      <c r="O55" s="21"/>
    </row>
    <row r="56" spans="2:13" ht="21" customHeight="1">
      <c r="B56" s="31"/>
      <c r="D56" s="16"/>
      <c r="E56" s="16"/>
      <c r="F56" s="16"/>
      <c r="G56" s="16"/>
      <c r="H56" s="16"/>
      <c r="I56" s="16"/>
      <c r="K56" s="20"/>
      <c r="L56" s="21"/>
      <c r="M56" s="20"/>
    </row>
    <row r="57" spans="1:13" ht="18" customHeight="1">
      <c r="A57" s="59"/>
      <c r="B57" s="59"/>
      <c r="C57" s="59"/>
      <c r="D57" s="59"/>
      <c r="E57" s="59"/>
      <c r="F57" s="59"/>
      <c r="G57" s="59"/>
      <c r="H57" s="59"/>
      <c r="I57" s="59"/>
      <c r="J57" s="60"/>
      <c r="K57" s="60"/>
      <c r="L57" s="60"/>
      <c r="M57" s="60"/>
    </row>
    <row r="58" spans="1:14" ht="17.25" customHeight="1">
      <c r="A58" s="59"/>
      <c r="B58" s="59"/>
      <c r="C58" s="59"/>
      <c r="D58" s="59"/>
      <c r="E58" s="59"/>
      <c r="F58" s="59"/>
      <c r="G58" s="59"/>
      <c r="H58" s="59"/>
      <c r="I58" s="59"/>
      <c r="J58" s="60"/>
      <c r="K58" s="60"/>
      <c r="L58" s="60"/>
      <c r="M58" s="60"/>
      <c r="N58" s="20"/>
    </row>
    <row r="59" spans="1:16" ht="32.25" customHeight="1">
      <c r="A59" s="30"/>
      <c r="K59" s="20"/>
      <c r="L59" s="21"/>
      <c r="M59" s="20"/>
      <c r="N59" s="40"/>
      <c r="P59" s="32"/>
    </row>
    <row r="60" spans="1:16" ht="12.75" customHeight="1">
      <c r="A60" s="30"/>
      <c r="K60" s="20"/>
      <c r="L60" s="21"/>
      <c r="M60" s="20"/>
      <c r="N60" s="20"/>
      <c r="P60" s="32"/>
    </row>
    <row r="61" spans="1:16" ht="12.75" customHeight="1">
      <c r="A61" s="30"/>
      <c r="K61" s="20"/>
      <c r="L61" s="21"/>
      <c r="M61" s="20"/>
      <c r="N61" s="20"/>
      <c r="P61" s="32"/>
    </row>
    <row r="62" spans="1:16" ht="24" customHeight="1">
      <c r="A62" s="59"/>
      <c r="B62" s="59"/>
      <c r="C62" s="59"/>
      <c r="D62" s="59"/>
      <c r="E62" s="59"/>
      <c r="F62" s="59"/>
      <c r="G62" s="59"/>
      <c r="H62" s="59"/>
      <c r="I62" s="59"/>
      <c r="J62" s="60"/>
      <c r="K62" s="60"/>
      <c r="L62" s="60"/>
      <c r="M62" s="60"/>
      <c r="N62" s="20"/>
      <c r="P62" s="32"/>
    </row>
    <row r="63" spans="1:16" ht="14.25" customHeight="1">
      <c r="A63" s="59"/>
      <c r="B63" s="59"/>
      <c r="C63" s="59"/>
      <c r="D63" s="59"/>
      <c r="E63" s="59"/>
      <c r="F63" s="59"/>
      <c r="G63" s="59"/>
      <c r="H63" s="59"/>
      <c r="I63" s="59"/>
      <c r="J63" s="60"/>
      <c r="K63" s="60"/>
      <c r="L63" s="60"/>
      <c r="M63" s="60"/>
      <c r="N63" s="20"/>
      <c r="P63" s="32"/>
    </row>
    <row r="64" spans="1:16" ht="12.75" customHeight="1">
      <c r="A64" s="30"/>
      <c r="J64" s="60"/>
      <c r="K64" s="60"/>
      <c r="L64" s="60"/>
      <c r="M64" s="60"/>
      <c r="N64" s="20"/>
      <c r="P64" s="32"/>
    </row>
    <row r="65" spans="1:16" ht="26.25" customHeight="1">
      <c r="A65" s="30"/>
      <c r="B65" s="59">
        <v>6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20"/>
      <c r="P65" s="32"/>
    </row>
    <row r="66" ht="14.25" customHeight="1" thickBot="1"/>
    <row r="67" spans="2:13" ht="14.25" customHeight="1" thickTop="1">
      <c r="B67" s="6"/>
      <c r="C67" s="6"/>
      <c r="D67" s="6"/>
      <c r="E67" s="6"/>
      <c r="F67" s="6"/>
      <c r="G67" s="6"/>
      <c r="H67" s="6"/>
      <c r="I67" s="6"/>
      <c r="J67" s="7"/>
      <c r="K67" s="8"/>
      <c r="L67" s="9"/>
      <c r="M67" s="8"/>
    </row>
  </sheetData>
  <sheetProtection/>
  <mergeCells count="12">
    <mergeCell ref="A62:I62"/>
    <mergeCell ref="J62:M62"/>
    <mergeCell ref="J64:M64"/>
    <mergeCell ref="B65:M65"/>
    <mergeCell ref="B5:M5"/>
    <mergeCell ref="B7:M7"/>
    <mergeCell ref="A57:I57"/>
    <mergeCell ref="J57:M57"/>
    <mergeCell ref="A63:I63"/>
    <mergeCell ref="J63:M63"/>
    <mergeCell ref="A58:I58"/>
    <mergeCell ref="J58:M58"/>
  </mergeCells>
  <printOptions horizontalCentered="1" verticalCentered="1"/>
  <pageMargins left="0.4330708661417323" right="0.5511811023622047" top="0.4330708661417323" bottom="0.2755905511811024" header="0.2362204724409449" footer="0.15748031496062992"/>
  <pageSetup fitToHeight="1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AFP CONFIA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adomin</dc:creator>
  <cp:keywords/>
  <dc:description/>
  <cp:lastModifiedBy>Walter Chacon</cp:lastModifiedBy>
  <cp:lastPrinted>2019-02-05T15:05:03Z</cp:lastPrinted>
  <dcterms:created xsi:type="dcterms:W3CDTF">2009-04-15T17:04:51Z</dcterms:created>
  <dcterms:modified xsi:type="dcterms:W3CDTF">2019-02-18T20:03:47Z</dcterms:modified>
  <cp:category/>
  <cp:version/>
  <cp:contentType/>
  <cp:contentStatus/>
</cp:coreProperties>
</file>