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 activeTab="1"/>
  </bookViews>
  <sheets>
    <sheet name="BG" sheetId="1" r:id="rId1"/>
    <sheet name="ER" sheetId="2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2" i="2"/>
  <c r="C24" i="2" s="1"/>
  <c r="C14" i="2"/>
  <c r="C25" i="2" s="1"/>
  <c r="C41" i="1"/>
  <c r="C42" i="1" s="1"/>
  <c r="C35" i="1"/>
  <c r="C36" i="1" s="1"/>
  <c r="C30" i="1"/>
  <c r="C17" i="1"/>
  <c r="C11" i="1"/>
  <c r="C21" i="1" s="1"/>
  <c r="C43" i="1" s="1"/>
  <c r="C31" i="2" l="1"/>
  <c r="C34" i="2" s="1"/>
  <c r="C37" i="2" s="1"/>
  <c r="C39" i="2" s="1"/>
</calcChain>
</file>

<file path=xl/sharedStrings.xml><?xml version="1.0" encoding="utf-8"?>
<sst xmlns="http://schemas.openxmlformats.org/spreadsheetml/2006/main" count="74" uniqueCount="67">
  <si>
    <t>Banco Davivienda Salvadoreño, S. A.                                                     Estados Financieros consolidados al 30 de Noviembre de 2018</t>
  </si>
  <si>
    <t>Balance general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</si>
  <si>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</si>
  <si>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</si>
  <si>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</si>
  <si>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</si>
  <si>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</si>
  <si>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</si>
  <si>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</si>
  <si>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</si>
  <si>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</si>
  <si>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</si>
  <si>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</si>
  <si>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</si>
  <si>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</si>
  <si>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</si>
  <si>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</si>
  <si>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</si>
  <si>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</si>
  <si>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</si>
  <si>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</si>
  <si>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</si>
  <si>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</si>
  <si>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</si>
  <si>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</si>
  <si>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</si>
  <si>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</si>
  <si>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</si>
  <si>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</si>
  <si>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</si>
  <si>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</si>
  <si>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</si>
  <si>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</si>
  <si>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Gerardo Siman</t>
  </si>
  <si>
    <t>Ashali Baños</t>
  </si>
  <si>
    <t>Presidente Ejecutivo</t>
  </si>
  <si>
    <t>Contador General</t>
  </si>
  <si>
    <t>Banco Davivienda Salvadoreño, S. A.                                                          Estados Financieros consolidados al 30 de Novviembre de 2018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</si>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</sst>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_-* #,##0.0_-;\-* #,##0.0_-;_-* &quot;-&quot;?_-;_-@_-"/>
    <numFmt numFmtId="172" formatCode="#,##0.0000000000000000"/>
    <numFmt numFmtId="173" formatCode="&quot;$&quot;* #,##0.0;"/>
    <numFmt numFmtId="174" formatCode="#,##0.0;\ \(#,##0.0\)"/>
    <numFmt numFmtId="175" formatCode="0.0"/>
    <numFmt numFmtId="176" formatCode="#,##0.0;&quot; &quot;@"/>
    <numFmt numFmtId="177" formatCode="#,##0.0;\ \(#,##0.0"/>
    <numFmt numFmtId="178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0" fillId="0" borderId="0" xfId="0" applyNumberFormat="1" applyFont="1" applyAlignment="1">
      <alignment horizontal="right"/>
    </xf>
    <xf numFmtId="0" fontId="5" fillId="0" borderId="0" xfId="0" applyFont="1" applyAlignment="1">
      <alignment vertical="center" wrapText="1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166" fontId="5" fillId="0" borderId="1" xfId="0" applyNumberFormat="1" applyFont="1" applyBorder="1" applyAlignment="1">
      <alignment horizontal="right" vertical="center"/>
    </xf>
    <xf numFmtId="167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166" fontId="5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center" wrapText="1"/>
    </xf>
    <xf numFmtId="166" fontId="5" fillId="0" borderId="1" xfId="0" applyNumberFormat="1" applyFont="1" applyBorder="1" applyAlignment="1">
      <alignment horizontal="right"/>
    </xf>
    <xf numFmtId="168" fontId="5" fillId="0" borderId="0" xfId="0" applyNumberFormat="1" applyFont="1" applyAlignment="1">
      <alignment horizontal="center"/>
    </xf>
    <xf numFmtId="168" fontId="5" fillId="0" borderId="3" xfId="0" applyNumberFormat="1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170" fontId="8" fillId="0" borderId="0" xfId="2" applyNumberFormat="1" applyFont="1" applyFill="1"/>
    <xf numFmtId="43" fontId="5" fillId="0" borderId="0" xfId="0" applyNumberFormat="1" applyFont="1" applyAlignment="1">
      <alignment horizontal="center"/>
    </xf>
    <xf numFmtId="171" fontId="5" fillId="0" borderId="0" xfId="0" applyNumberFormat="1" applyFont="1" applyBorder="1"/>
    <xf numFmtId="172" fontId="5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0" fontId="10" fillId="0" borderId="0" xfId="3" applyFont="1" applyFill="1"/>
    <xf numFmtId="0" fontId="10" fillId="0" borderId="0" xfId="3" applyFont="1" applyFill="1" applyAlignment="1">
      <alignment horizontal="center"/>
    </xf>
    <xf numFmtId="44" fontId="11" fillId="0" borderId="0" xfId="1" applyFont="1" applyAlignment="1">
      <alignment horizontal="center"/>
    </xf>
    <xf numFmtId="44" fontId="0" fillId="0" borderId="0" xfId="1" applyFont="1"/>
    <xf numFmtId="0" fontId="0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73" fontId="0" fillId="0" borderId="0" xfId="0" applyNumberFormat="1" applyFont="1" applyBorder="1" applyAlignment="1">
      <alignment horizontal="right"/>
    </xf>
    <xf numFmtId="174" fontId="0" fillId="0" borderId="0" xfId="0" applyNumberFormat="1" applyFont="1" applyBorder="1" applyAlignment="1">
      <alignment horizontal="right"/>
    </xf>
    <xf numFmtId="175" fontId="0" fillId="0" borderId="0" xfId="0" applyNumberFormat="1" applyFont="1" applyAlignment="1">
      <alignment horizontal="left"/>
    </xf>
    <xf numFmtId="171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74" fontId="0" fillId="0" borderId="2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174" fontId="0" fillId="0" borderId="0" xfId="0" applyNumberFormat="1" applyFont="1" applyFill="1" applyBorder="1" applyAlignment="1">
      <alignment horizontal="right"/>
    </xf>
    <xf numFmtId="174" fontId="0" fillId="0" borderId="1" xfId="0" applyNumberFormat="1" applyFont="1" applyFill="1" applyBorder="1" applyAlignment="1">
      <alignment horizontal="right"/>
    </xf>
    <xf numFmtId="174" fontId="0" fillId="0" borderId="2" xfId="0" applyNumberFormat="1" applyFont="1" applyFill="1" applyBorder="1" applyAlignment="1">
      <alignment horizontal="right"/>
    </xf>
    <xf numFmtId="174" fontId="0" fillId="0" borderId="1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horizontal="right"/>
    </xf>
    <xf numFmtId="173" fontId="0" fillId="0" borderId="4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</cellXfs>
  <cellStyles count="4">
    <cellStyle name="Millares 2" xfId="2"/>
    <cellStyle name="Moneda" xfId="1" builtinId="4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noviembre/Balances/HOJA%20DE%20TRABAJO%20BANCO%20CONSOLIDADO%20NOV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OLIDACION"/>
      <sheetName val="BG"/>
      <sheetName val="ER"/>
      <sheetName val="Nota 3"/>
      <sheetName val="Nota 4"/>
      <sheetName val="Validaciones"/>
      <sheetName val="Nota 10"/>
      <sheetName val="Nota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7"/>
  <sheetViews>
    <sheetView showGridLines="0" view="pageLayout" zoomScaleNormal="100" workbookViewId="0">
      <selection sqref="A1:D46"/>
    </sheetView>
  </sheetViews>
  <sheetFormatPr baseColWidth="10" defaultColWidth="2.5703125" defaultRowHeight="15" x14ac:dyDescent="0.25"/>
  <cols>
    <col min="1" max="1" width="51.85546875" style="4" customWidth="1"/>
    <col min="2" max="2" width="13.140625" style="2" customWidth="1"/>
    <col min="3" max="3" width="12.28515625" style="3" customWidth="1"/>
    <col min="4" max="4" width="4" style="4" customWidth="1"/>
    <col min="5" max="16384" width="2.5703125" style="4"/>
  </cols>
  <sheetData>
    <row r="1" spans="1:5" ht="26.25" x14ac:dyDescent="0.25">
      <c r="A1" s="1" t="s">
        <v>0</v>
      </c>
    </row>
    <row r="2" spans="1:5" x14ac:dyDescent="0.25">
      <c r="A2" s="5" t="s">
        <v>1</v>
      </c>
      <c r="B2" s="6"/>
      <c r="C2" s="7"/>
    </row>
    <row r="3" spans="1:5" x14ac:dyDescent="0.25">
      <c r="A3" s="5" t="s">
        <v>2</v>
      </c>
      <c r="B3" s="6"/>
      <c r="C3" s="7"/>
    </row>
    <row r="4" spans="1:5" x14ac:dyDescent="0.25">
      <c r="A4" s="5"/>
      <c r="B4" s="6"/>
      <c r="C4" s="7"/>
    </row>
    <row r="5" spans="1:5" x14ac:dyDescent="0.25">
      <c r="A5" s="8" t="s">
        <v>3</v>
      </c>
    </row>
    <row r="6" spans="1:5" x14ac:dyDescent="0.25">
      <c r="A6" s="8" t="s">
        <v>4</v>
      </c>
    </row>
    <row r="7" spans="1:5" x14ac:dyDescent="0.25">
      <c r="A7" s="9" t="s">
        <v>5</v>
      </c>
      <c r="C7" s="10">
        <v>480426.3</v>
      </c>
    </row>
    <row r="8" spans="1:5" x14ac:dyDescent="0.25">
      <c r="A8" s="9" t="s">
        <v>6</v>
      </c>
      <c r="C8" s="11">
        <v>7563.2</v>
      </c>
    </row>
    <row r="9" spans="1:5" x14ac:dyDescent="0.25">
      <c r="A9" s="9" t="s">
        <v>7</v>
      </c>
      <c r="C9" s="11">
        <v>227682.7</v>
      </c>
    </row>
    <row r="10" spans="1:5" x14ac:dyDescent="0.25">
      <c r="A10" s="9" t="s">
        <v>8</v>
      </c>
      <c r="C10" s="12">
        <v>1771583</v>
      </c>
    </row>
    <row r="11" spans="1:5" x14ac:dyDescent="0.25">
      <c r="C11" s="13">
        <f>SUM(C7:C10)</f>
        <v>2487255.2000000002</v>
      </c>
    </row>
    <row r="12" spans="1:5" x14ac:dyDescent="0.25">
      <c r="A12" s="8" t="s">
        <v>9</v>
      </c>
      <c r="C12" s="14"/>
    </row>
    <row r="13" spans="1:5" x14ac:dyDescent="0.25">
      <c r="A13" s="9" t="s">
        <v>10</v>
      </c>
      <c r="C13" s="11">
        <v>4339.7</v>
      </c>
      <c r="E13" s="15"/>
    </row>
    <row r="14" spans="1:5" x14ac:dyDescent="0.25">
      <c r="A14" s="9" t="s">
        <v>11</v>
      </c>
      <c r="C14" s="16">
        <v>4730.3999999999996</v>
      </c>
      <c r="E14" s="15"/>
    </row>
    <row r="15" spans="1:5" x14ac:dyDescent="0.25">
      <c r="A15" s="17" t="s">
        <v>12</v>
      </c>
      <c r="B15" s="17"/>
      <c r="C15" s="18">
        <v>34516</v>
      </c>
      <c r="D15" s="17"/>
      <c r="E15" s="15"/>
    </row>
    <row r="16" spans="1:5" ht="13.5" customHeight="1" x14ac:dyDescent="0.25">
      <c r="A16" s="19"/>
      <c r="B16" s="19"/>
      <c r="C16" s="20"/>
      <c r="D16" s="19"/>
      <c r="E16" s="15"/>
    </row>
    <row r="17" spans="1:5" x14ac:dyDescent="0.25">
      <c r="C17" s="13">
        <f>SUM(C13:C15)</f>
        <v>43586.1</v>
      </c>
    </row>
    <row r="18" spans="1:5" x14ac:dyDescent="0.25">
      <c r="A18" s="8" t="s">
        <v>13</v>
      </c>
      <c r="C18" s="21"/>
    </row>
    <row r="19" spans="1:5" x14ac:dyDescent="0.25">
      <c r="A19" s="17" t="s">
        <v>14</v>
      </c>
      <c r="B19" s="22"/>
      <c r="C19" s="23">
        <v>46809.599999999999</v>
      </c>
      <c r="D19" s="17"/>
      <c r="E19" s="17"/>
    </row>
    <row r="20" spans="1:5" x14ac:dyDescent="0.25">
      <c r="A20" s="19"/>
      <c r="B20" s="24"/>
      <c r="C20" s="25"/>
      <c r="D20" s="19"/>
      <c r="E20" s="19"/>
    </row>
    <row r="21" spans="1:5" ht="15.75" thickBot="1" x14ac:dyDescent="0.3">
      <c r="A21" s="9" t="s">
        <v>15</v>
      </c>
      <c r="B21" s="26"/>
      <c r="C21" s="27">
        <f>C11+C17+C19</f>
        <v>2577650.9000000004</v>
      </c>
    </row>
    <row r="22" spans="1:5" ht="15.75" thickTop="1" x14ac:dyDescent="0.25">
      <c r="A22" s="8" t="s">
        <v>16</v>
      </c>
      <c r="C22" s="28"/>
    </row>
    <row r="23" spans="1:5" x14ac:dyDescent="0.25">
      <c r="A23" s="8" t="s">
        <v>17</v>
      </c>
      <c r="C23" s="14"/>
    </row>
    <row r="24" spans="1:5" x14ac:dyDescent="0.25">
      <c r="A24" s="9" t="s">
        <v>18</v>
      </c>
      <c r="C24" s="10">
        <v>1628546.5</v>
      </c>
    </row>
    <row r="25" spans="1:5" x14ac:dyDescent="0.25">
      <c r="A25" s="9" t="s">
        <v>19</v>
      </c>
      <c r="C25" s="11">
        <v>15528.6</v>
      </c>
    </row>
    <row r="26" spans="1:5" x14ac:dyDescent="0.25">
      <c r="A26" s="9" t="s">
        <v>20</v>
      </c>
      <c r="C26" s="11">
        <v>391812.7</v>
      </c>
    </row>
    <row r="27" spans="1:5" x14ac:dyDescent="0.25">
      <c r="A27" s="9" t="s">
        <v>21</v>
      </c>
      <c r="C27" s="11">
        <v>0</v>
      </c>
    </row>
    <row r="28" spans="1:5" x14ac:dyDescent="0.25">
      <c r="A28" s="9" t="s">
        <v>22</v>
      </c>
      <c r="C28" s="11">
        <v>185935.3</v>
      </c>
    </row>
    <row r="29" spans="1:5" x14ac:dyDescent="0.25">
      <c r="A29" s="9" t="s">
        <v>23</v>
      </c>
      <c r="C29" s="12">
        <v>13962</v>
      </c>
    </row>
    <row r="30" spans="1:5" x14ac:dyDescent="0.25">
      <c r="A30" s="29"/>
      <c r="B30" s="30"/>
      <c r="C30" s="13">
        <f>SUM(C24:C29)</f>
        <v>2235785.1</v>
      </c>
    </row>
    <row r="31" spans="1:5" x14ac:dyDescent="0.25">
      <c r="A31" s="8" t="s">
        <v>24</v>
      </c>
      <c r="C31" s="14"/>
    </row>
    <row r="32" spans="1:5" x14ac:dyDescent="0.25">
      <c r="A32" s="9" t="s">
        <v>25</v>
      </c>
      <c r="C32" s="11">
        <v>32013</v>
      </c>
      <c r="D32" s="31"/>
    </row>
    <row r="33" spans="1:4" x14ac:dyDescent="0.25">
      <c r="A33" s="9" t="s">
        <v>26</v>
      </c>
      <c r="C33" s="11">
        <v>3734.5</v>
      </c>
      <c r="D33" s="31"/>
    </row>
    <row r="34" spans="1:4" x14ac:dyDescent="0.25">
      <c r="A34" s="9" t="s">
        <v>23</v>
      </c>
      <c r="C34" s="12">
        <v>18281.8</v>
      </c>
      <c r="D34" s="31"/>
    </row>
    <row r="35" spans="1:4" x14ac:dyDescent="0.25">
      <c r="B35" s="32"/>
      <c r="C35" s="13">
        <f>SUM(C32:C34)</f>
        <v>54029.3</v>
      </c>
      <c r="D35" s="31"/>
    </row>
    <row r="36" spans="1:4" x14ac:dyDescent="0.25">
      <c r="A36" s="9" t="s">
        <v>27</v>
      </c>
      <c r="C36" s="13">
        <f>C35+C30</f>
        <v>2289814.4</v>
      </c>
      <c r="D36" s="31"/>
    </row>
    <row r="37" spans="1:4" x14ac:dyDescent="0.25">
      <c r="A37" s="8" t="s">
        <v>28</v>
      </c>
      <c r="C37" s="14"/>
      <c r="D37" s="33"/>
    </row>
    <row r="38" spans="1:4" x14ac:dyDescent="0.25">
      <c r="A38" s="9" t="s">
        <v>29</v>
      </c>
      <c r="C38" s="11">
        <v>150000</v>
      </c>
      <c r="D38" s="31"/>
    </row>
    <row r="39" spans="1:4" x14ac:dyDescent="0.25">
      <c r="A39" s="17" t="s">
        <v>30</v>
      </c>
      <c r="C39" s="23">
        <v>137836.5</v>
      </c>
      <c r="D39" s="31"/>
    </row>
    <row r="40" spans="1:4" x14ac:dyDescent="0.25">
      <c r="A40" s="19"/>
      <c r="C40" s="34"/>
      <c r="D40" s="31"/>
    </row>
    <row r="41" spans="1:4" x14ac:dyDescent="0.25">
      <c r="A41" s="9" t="s">
        <v>31</v>
      </c>
      <c r="C41" s="12">
        <f>SUM(C38:C40)</f>
        <v>287836.5</v>
      </c>
      <c r="D41" s="33"/>
    </row>
    <row r="42" spans="1:4" ht="15.75" thickBot="1" x14ac:dyDescent="0.3">
      <c r="A42" s="9" t="s">
        <v>32</v>
      </c>
      <c r="C42" s="27">
        <f>C41+C36</f>
        <v>2577650.9</v>
      </c>
    </row>
    <row r="43" spans="1:4" ht="15.75" thickTop="1" x14ac:dyDescent="0.25">
      <c r="C43" s="35">
        <f>+C21-C42</f>
        <v>0</v>
      </c>
      <c r="D43" s="36"/>
    </row>
    <row r="44" spans="1:4" x14ac:dyDescent="0.25">
      <c r="C44" s="37"/>
      <c r="D44" s="36"/>
    </row>
    <row r="45" spans="1:4" x14ac:dyDescent="0.25">
      <c r="A45" s="38" t="s">
        <v>33</v>
      </c>
      <c r="C45" s="39" t="s">
        <v>34</v>
      </c>
    </row>
    <row r="46" spans="1:4" x14ac:dyDescent="0.25">
      <c r="A46" s="38" t="s">
        <v>35</v>
      </c>
      <c r="C46" s="39" t="s">
        <v>36</v>
      </c>
    </row>
    <row r="47" spans="1:4" x14ac:dyDescent="0.25">
      <c r="C47" s="40"/>
      <c r="D47" s="41"/>
    </row>
  </sheetData>
  <mergeCells count="11">
    <mergeCell ref="E19:E20"/>
    <mergeCell ref="A39:A40"/>
    <mergeCell ref="C39:C40"/>
    <mergeCell ref="A15:A16"/>
    <mergeCell ref="B15:B16"/>
    <mergeCell ref="C15:C16"/>
    <mergeCell ref="D15:D16"/>
    <mergeCell ref="A19:A20"/>
    <mergeCell ref="B19:B20"/>
    <mergeCell ref="C19:C20"/>
    <mergeCell ref="D19:D20"/>
  </mergeCells>
  <pageMargins left="0.55208333333333337" right="0.39370078740157483" top="0.72916666666666663" bottom="0.78740157480314965" header="0.15625" footer="0.31496062992125984"/>
  <pageSetup orientation="portrait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3"/>
  <sheetViews>
    <sheetView showGridLines="0" tabSelected="1" view="pageLayout" topLeftCell="A43" zoomScaleNormal="100" workbookViewId="0">
      <selection activeCell="C8" sqref="C8"/>
    </sheetView>
  </sheetViews>
  <sheetFormatPr baseColWidth="10" defaultColWidth="2.42578125" defaultRowHeight="15" x14ac:dyDescent="0.25"/>
  <cols>
    <col min="1" max="1" width="53.28515625" style="4" customWidth="1"/>
    <col min="2" max="2" width="8.7109375" style="42" customWidth="1"/>
    <col min="3" max="3" width="13.5703125" style="43" customWidth="1"/>
    <col min="4" max="4" width="1.7109375" style="4" bestFit="1" customWidth="1"/>
    <col min="5" max="5" width="2.5703125" style="4" customWidth="1"/>
    <col min="6" max="6" width="2" style="4" bestFit="1" customWidth="1"/>
    <col min="7" max="7" width="1.5703125" style="4" customWidth="1"/>
    <col min="8" max="16384" width="2.42578125" style="4"/>
  </cols>
  <sheetData>
    <row r="1" spans="1:5" ht="26.25" x14ac:dyDescent="0.25">
      <c r="A1" s="1" t="s">
        <v>37</v>
      </c>
    </row>
    <row r="2" spans="1:5" x14ac:dyDescent="0.25">
      <c r="A2" s="5" t="s">
        <v>38</v>
      </c>
    </row>
    <row r="3" spans="1:5" x14ac:dyDescent="0.25">
      <c r="A3" s="5" t="s">
        <v>2</v>
      </c>
    </row>
    <row r="4" spans="1:5" ht="44.25" customHeight="1" x14ac:dyDescent="0.25">
      <c r="B4" s="44"/>
      <c r="C4" s="45"/>
    </row>
    <row r="5" spans="1:5" x14ac:dyDescent="0.25">
      <c r="A5" s="5" t="s">
        <v>39</v>
      </c>
      <c r="C5" s="28"/>
    </row>
    <row r="6" spans="1:5" x14ac:dyDescent="0.25">
      <c r="A6" s="4" t="s">
        <v>40</v>
      </c>
      <c r="C6" s="46">
        <v>152609.79999999999</v>
      </c>
    </row>
    <row r="7" spans="1:5" x14ac:dyDescent="0.25">
      <c r="A7" s="4" t="s">
        <v>41</v>
      </c>
      <c r="C7" s="47">
        <v>17406.599999999999</v>
      </c>
    </row>
    <row r="8" spans="1:5" x14ac:dyDescent="0.25">
      <c r="A8" s="4" t="s">
        <v>42</v>
      </c>
      <c r="C8" s="47">
        <v>9548</v>
      </c>
      <c r="E8" s="48"/>
    </row>
    <row r="9" spans="1:5" x14ac:dyDescent="0.25">
      <c r="A9" s="4" t="s">
        <v>43</v>
      </c>
      <c r="C9" s="49">
        <v>27.57179</v>
      </c>
    </row>
    <row r="10" spans="1:5" x14ac:dyDescent="0.25">
      <c r="A10" s="4" t="s">
        <v>44</v>
      </c>
      <c r="C10" s="47">
        <v>226.2</v>
      </c>
    </row>
    <row r="11" spans="1:5" x14ac:dyDescent="0.25">
      <c r="A11" s="4" t="s">
        <v>45</v>
      </c>
      <c r="C11" s="47">
        <v>6411.8</v>
      </c>
      <c r="D11" s="50"/>
      <c r="E11" s="48"/>
    </row>
    <row r="12" spans="1:5" x14ac:dyDescent="0.25">
      <c r="A12" s="4" t="s">
        <v>46</v>
      </c>
      <c r="C12" s="47">
        <v>1556.1</v>
      </c>
    </row>
    <row r="13" spans="1:5" x14ac:dyDescent="0.25">
      <c r="A13" s="4" t="s">
        <v>47</v>
      </c>
      <c r="C13" s="47">
        <v>18117.099999999999</v>
      </c>
    </row>
    <row r="14" spans="1:5" x14ac:dyDescent="0.25">
      <c r="A14" s="51"/>
      <c r="B14" s="51"/>
      <c r="C14" s="52">
        <f>SUM(C6:C13)</f>
        <v>205903.17178999999</v>
      </c>
    </row>
    <row r="15" spans="1:5" x14ac:dyDescent="0.25">
      <c r="A15" s="5" t="s">
        <v>48</v>
      </c>
      <c r="B15" s="51"/>
      <c r="C15" s="28"/>
    </row>
    <row r="16" spans="1:5" x14ac:dyDescent="0.25">
      <c r="A16" s="4" t="s">
        <v>49</v>
      </c>
      <c r="C16" s="47">
        <v>31891.3</v>
      </c>
    </row>
    <row r="17" spans="1:5" x14ac:dyDescent="0.25">
      <c r="A17" s="4" t="s">
        <v>50</v>
      </c>
      <c r="C17" s="47">
        <v>19669.599999999999</v>
      </c>
      <c r="D17" s="50"/>
      <c r="E17" s="48"/>
    </row>
    <row r="18" spans="1:5" x14ac:dyDescent="0.25">
      <c r="A18" s="4" t="s">
        <v>51</v>
      </c>
      <c r="B18" s="53"/>
      <c r="C18" s="47">
        <v>9339.2999999999993</v>
      </c>
    </row>
    <row r="19" spans="1:5" x14ac:dyDescent="0.25">
      <c r="A19" s="4" t="s">
        <v>52</v>
      </c>
      <c r="B19" s="53"/>
      <c r="C19" s="47">
        <v>208.7</v>
      </c>
    </row>
    <row r="20" spans="1:5" x14ac:dyDescent="0.25">
      <c r="A20" s="4" t="s">
        <v>53</v>
      </c>
      <c r="B20" s="53"/>
      <c r="C20" s="54">
        <v>0</v>
      </c>
    </row>
    <row r="21" spans="1:5" x14ac:dyDescent="0.25">
      <c r="A21" s="4" t="s">
        <v>47</v>
      </c>
      <c r="C21" s="55">
        <v>21646</v>
      </c>
    </row>
    <row r="22" spans="1:5" x14ac:dyDescent="0.25">
      <c r="A22" s="5"/>
      <c r="C22" s="54">
        <f>SUM(C16:C21)</f>
        <v>82754.899999999994</v>
      </c>
    </row>
    <row r="23" spans="1:5" x14ac:dyDescent="0.25">
      <c r="A23" s="4" t="s">
        <v>54</v>
      </c>
      <c r="C23" s="55">
        <v>37906.6</v>
      </c>
    </row>
    <row r="24" spans="1:5" x14ac:dyDescent="0.25">
      <c r="C24" s="56">
        <f>SUM(C22:C23)</f>
        <v>120661.5</v>
      </c>
    </row>
    <row r="25" spans="1:5" x14ac:dyDescent="0.25">
      <c r="A25" s="5" t="s">
        <v>55</v>
      </c>
      <c r="C25" s="57">
        <f>(C14-C24)</f>
        <v>85241.671789999993</v>
      </c>
    </row>
    <row r="26" spans="1:5" x14ac:dyDescent="0.25">
      <c r="A26" s="5" t="s">
        <v>56</v>
      </c>
      <c r="C26" s="47"/>
    </row>
    <row r="27" spans="1:5" x14ac:dyDescent="0.25">
      <c r="A27" s="4" t="s">
        <v>57</v>
      </c>
      <c r="C27" s="47">
        <v>33466.800000000003</v>
      </c>
    </row>
    <row r="28" spans="1:5" x14ac:dyDescent="0.25">
      <c r="A28" s="4" t="s">
        <v>58</v>
      </c>
      <c r="C28" s="47">
        <v>29960.9</v>
      </c>
    </row>
    <row r="29" spans="1:5" x14ac:dyDescent="0.25">
      <c r="A29" s="4" t="s">
        <v>59</v>
      </c>
      <c r="C29" s="57">
        <v>5903.5</v>
      </c>
    </row>
    <row r="30" spans="1:5" x14ac:dyDescent="0.25">
      <c r="C30" s="57">
        <f>SUM(C27:C29)</f>
        <v>69331.200000000012</v>
      </c>
    </row>
    <row r="31" spans="1:5" x14ac:dyDescent="0.25">
      <c r="A31" s="4" t="s">
        <v>60</v>
      </c>
      <c r="C31" s="47">
        <f>(C25-C30)</f>
        <v>15910.471789999981</v>
      </c>
    </row>
    <row r="32" spans="1:5" x14ac:dyDescent="0.25">
      <c r="A32" s="4" t="s">
        <v>61</v>
      </c>
      <c r="C32" s="47">
        <v>4.4000000000000004</v>
      </c>
    </row>
    <row r="33" spans="1:5" x14ac:dyDescent="0.25">
      <c r="A33" s="4" t="s">
        <v>62</v>
      </c>
      <c r="C33" s="57">
        <v>19195.400000000001</v>
      </c>
      <c r="D33" s="50"/>
      <c r="E33" s="48"/>
    </row>
    <row r="34" spans="1:5" x14ac:dyDescent="0.25">
      <c r="A34" s="4" t="s">
        <v>63</v>
      </c>
      <c r="C34" s="58">
        <f>SUM(C31:C33)</f>
        <v>35110.271789999984</v>
      </c>
    </row>
    <row r="35" spans="1:5" x14ac:dyDescent="0.25">
      <c r="A35" s="4" t="s">
        <v>64</v>
      </c>
      <c r="C35" s="59">
        <v>-11567.2</v>
      </c>
    </row>
    <row r="36" spans="1:5" x14ac:dyDescent="0.25">
      <c r="A36" s="4" t="s">
        <v>65</v>
      </c>
      <c r="C36" s="57">
        <v>-1628.4</v>
      </c>
    </row>
    <row r="37" spans="1:5" ht="15.75" thickBot="1" x14ac:dyDescent="0.3">
      <c r="A37" s="4" t="s">
        <v>66</v>
      </c>
      <c r="C37" s="60">
        <f>+C34+C35+C36</f>
        <v>21914.671789999982</v>
      </c>
    </row>
    <row r="38" spans="1:5" ht="15.75" thickTop="1" x14ac:dyDescent="0.25">
      <c r="A38" s="5"/>
      <c r="C38" s="61">
        <v>21914.842185714442</v>
      </c>
    </row>
    <row r="39" spans="1:5" x14ac:dyDescent="0.25">
      <c r="C39" s="62">
        <f>+C37-C38</f>
        <v>-0.1703957144600281</v>
      </c>
    </row>
    <row r="40" spans="1:5" x14ac:dyDescent="0.25">
      <c r="A40" s="38" t="s">
        <v>33</v>
      </c>
      <c r="B40" s="2"/>
      <c r="C40" s="39" t="s">
        <v>34</v>
      </c>
    </row>
    <row r="41" spans="1:5" x14ac:dyDescent="0.25">
      <c r="A41" s="38" t="s">
        <v>35</v>
      </c>
      <c r="B41" s="2"/>
      <c r="C41" s="39" t="s">
        <v>36</v>
      </c>
    </row>
    <row r="42" spans="1:5" x14ac:dyDescent="0.25">
      <c r="A42" s="53"/>
    </row>
    <row r="43" spans="1:5" x14ac:dyDescent="0.25">
      <c r="A43" s="53"/>
    </row>
  </sheetData>
  <pageMargins left="1.1811023622047245" right="0.39370078740157483" top="0.79166666666666663" bottom="0.78740157480314965" header="8.3333333333333329E-2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2018-12-11T13:08:40Z</dcterms:created>
  <dcterms:modified xsi:type="dcterms:W3CDTF">2018-12-11T13:09:46Z</dcterms:modified>
</cp:coreProperties>
</file>