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20490" windowHeight="7530" activeTab="1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110" i="1" l="1"/>
  <c r="M47" i="1" l="1"/>
  <c r="M25" i="1" l="1"/>
  <c r="M39" i="1" l="1"/>
  <c r="O20" i="1"/>
  <c r="M103" i="1"/>
  <c r="O34" i="1" l="1"/>
  <c r="M89" i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<sst xmlns="http://schemas.openxmlformats.org/spreadsheetml/2006/main" count="184" uniqueCount="160">
  <si>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</si>
  <si>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</si>
  <si>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</si>
  <si>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</si>
  <si>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</si>
  <si>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</si>
  <si>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</si>
  <si>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</si>
  <si>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</si>
  <si>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</si>
  <si>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</si>
  <si>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</si>
  <si>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</si>
  <si>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</si>
  <si>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</si>
  <si>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</si>
  <si>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</si>
  <si>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</si>
  <si>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</si>
  <si>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</si>
  <si>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</si>
  <si>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</si>
  <si>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</si>
  <si>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</si>
  <si>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</si>
  <si>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</si>
  <si>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</si>
  <si>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</si>
  <si>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</si>
  <si>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</si>
  <si>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</si>
  <si>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</si>
  <si>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</si>
  <si>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</si>
  <si>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</si>
  <si>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</si>
  <si>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</si>
  <si>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</si>
  <si>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</si>
  <si>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</si>
  <si>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</si>
  <si>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</si>
  <si>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</si>
  <si>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</si>
  <si>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</si>
  <si>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</si>
  <si>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</si>
  <si>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</si>
  <si>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</si>
  <si>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</si>
  <si>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</si>
  <si>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</si>
  <si>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</si>
  <si>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</si>
  <si>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</si>
  <si>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</si>
  <si>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</si>
  <si>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</si>
  <si>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</si>
  <si>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</si>
  <si>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</si>
  <si>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</si>
  <si>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</si>
  <si>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</si>
  <si>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</si>
  <si>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</si>
  <si>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</si>
  <si>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</si>
  <si>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</si>
  <si>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</si>
  <si>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</si>
  <si>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</si>
  <si>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</si>
  <si>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</si>
  <si>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</si>
  <si>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</si>
  <si>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</si>
  <si>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</si>
  <si>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</si>
  <si>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</si>
  <si>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</si>
  <si>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</si>
  <si>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</si>
  <si>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</si>
  <si>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</si>
  <si>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</si>
  <si>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</si>
  <si>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</si>
  <si>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</si>
  <si>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</si>
  <si>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</si>
  <si>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</si>
  <si>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</si>
  <si>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</si>
  <si>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</si>
  <si>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</si>
  <si>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</si>
  <si>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</si>
  <si>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</si>
  <si>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</si>
  <si>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</si>
  <si>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</si>
  <si>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</si>
  <si>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</si>
  <si>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</si>
  <si>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</si>
  <si>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</si>
  <si>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</si>
  <si>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</si>
  <si>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</si>
  <si>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</si>
  <si>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</si>
  <si>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</si>
  <si>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30  DE NOVIEMBRE 2018</t>
  </si>
  <si>
    <t>ESTADO DE RESULTADOS  DEL 01 DE ENERO  AL 30 DE NOVIEMBRE 2018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</si>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</sst>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0" xfId="1" applyFont="1" applyBorder="1" applyAlignment="1">
      <alignment wrapText="1"/>
    </xf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164" fontId="25" fillId="0" borderId="0" xfId="1" applyFont="1" applyFill="1"/>
    <xf numFmtId="0" fontId="20" fillId="0" borderId="12" xfId="0" applyFont="1" applyBorder="1" applyAlignment="1">
      <alignment wrapText="1"/>
    </xf>
    <xf numFmtId="164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164" fontId="20" fillId="33" borderId="0" xfId="1" applyFont="1" applyFill="1" applyBorder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Border="1" applyAlignment="1">
      <alignment wrapText="1"/>
    </xf>
    <xf numFmtId="164" fontId="20" fillId="33" borderId="0" xfId="1" applyFont="1" applyFill="1" applyBorder="1"/>
    <xf numFmtId="164" fontId="20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0" borderId="0" xfId="0" applyFont="1" applyBorder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3" fillId="0" borderId="0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164" fontId="0" fillId="0" borderId="0" xfId="1" applyFont="1" applyAlignment="1"/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0" borderId="0" xfId="1" applyFont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workbookViewId="0">
      <selection activeCell="R16" sqref="R16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37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4"/>
      <c r="M5" s="14"/>
      <c r="N5" s="14"/>
      <c r="O5" s="14"/>
      <c r="P5" s="16"/>
    </row>
    <row r="6" spans="1:20" ht="15" customHeight="1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7"/>
      <c r="M6" s="18"/>
      <c r="N6" s="18"/>
      <c r="O6" s="20">
        <f>SUM(M7:M20)</f>
        <v>77053.5</v>
      </c>
      <c r="P6" s="16"/>
      <c r="Q6" s="16"/>
    </row>
    <row r="7" spans="1:20" ht="15" customHeight="1" x14ac:dyDescent="0.25">
      <c r="A7" s="27"/>
      <c r="B7" s="31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18">
        <v>15751.8</v>
      </c>
      <c r="N7" s="18"/>
      <c r="O7" s="21"/>
      <c r="P7" s="16"/>
      <c r="Q7" s="16"/>
    </row>
    <row r="8" spans="1:20" ht="15" hidden="1" customHeight="1" x14ac:dyDescent="0.25">
      <c r="A8" s="27"/>
      <c r="B8" s="31" t="s">
        <v>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31" t="s">
        <v>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18">
        <f>+L10+L11</f>
        <v>4248.1000000000004</v>
      </c>
      <c r="N9" s="18"/>
      <c r="O9" s="21"/>
      <c r="P9" s="16"/>
      <c r="Q9" s="16"/>
    </row>
    <row r="10" spans="1:20" ht="15" customHeight="1" x14ac:dyDescent="0.25">
      <c r="A10" s="27"/>
      <c r="B10" s="27"/>
      <c r="C10" s="31" t="s">
        <v>7</v>
      </c>
      <c r="D10" s="31"/>
      <c r="E10" s="31"/>
      <c r="F10" s="31"/>
      <c r="G10" s="31"/>
      <c r="H10" s="31"/>
      <c r="I10" s="31"/>
      <c r="J10" s="31"/>
      <c r="K10" s="31"/>
      <c r="L10" s="7">
        <v>1248.0999999999999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31" t="s">
        <v>109</v>
      </c>
      <c r="D11" s="31"/>
      <c r="E11" s="31"/>
      <c r="F11" s="31"/>
      <c r="G11" s="31"/>
      <c r="H11" s="31"/>
      <c r="I11" s="31"/>
      <c r="J11" s="31"/>
      <c r="K11" s="31"/>
      <c r="L11" s="7">
        <v>3000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31" t="s">
        <v>8</v>
      </c>
      <c r="D12" s="31"/>
      <c r="E12" s="31"/>
      <c r="F12" s="31"/>
      <c r="G12" s="31"/>
      <c r="H12" s="31"/>
      <c r="I12" s="31"/>
      <c r="J12" s="31"/>
      <c r="K12" s="31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31" t="s">
        <v>9</v>
      </c>
      <c r="D13" s="31"/>
      <c r="E13" s="31"/>
      <c r="F13" s="31"/>
      <c r="G13" s="31"/>
      <c r="H13" s="31"/>
      <c r="I13" s="31"/>
      <c r="J13" s="31"/>
      <c r="K13" s="31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31" t="s">
        <v>10</v>
      </c>
      <c r="D14" s="31"/>
      <c r="E14" s="31"/>
      <c r="F14" s="31"/>
      <c r="G14" s="31"/>
      <c r="H14" s="31"/>
      <c r="I14" s="31"/>
      <c r="J14" s="31"/>
      <c r="K14" s="31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31" t="s">
        <v>11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9">
        <f>+L16+L17+L18+L19</f>
        <v>57053.599999999999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31" t="s">
        <v>12</v>
      </c>
      <c r="D16" s="31"/>
      <c r="E16" s="31"/>
      <c r="F16" s="31"/>
      <c r="G16" s="31"/>
      <c r="H16" s="31"/>
      <c r="I16" s="31"/>
      <c r="J16" s="31"/>
      <c r="K16" s="31"/>
      <c r="L16" s="7">
        <v>4449.5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31" t="s">
        <v>13</v>
      </c>
      <c r="D17" s="31"/>
      <c r="E17" s="31"/>
      <c r="F17" s="31"/>
      <c r="G17" s="31"/>
      <c r="H17" s="31"/>
      <c r="I17" s="31"/>
      <c r="J17" s="31"/>
      <c r="K17" s="31"/>
      <c r="L17" s="7">
        <v>52948.7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31" t="s">
        <v>14</v>
      </c>
      <c r="D18" s="31"/>
      <c r="E18" s="31"/>
      <c r="F18" s="31"/>
      <c r="G18" s="31"/>
      <c r="H18" s="31"/>
      <c r="I18" s="31"/>
      <c r="J18" s="31"/>
      <c r="K18" s="31"/>
      <c r="L18" s="7">
        <v>2018.6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31" t="s">
        <v>15</v>
      </c>
      <c r="D19" s="31"/>
      <c r="E19" s="31"/>
      <c r="F19" s="31"/>
      <c r="G19" s="31"/>
      <c r="H19" s="31"/>
      <c r="I19" s="31"/>
      <c r="J19" s="31"/>
      <c r="K19" s="31"/>
      <c r="L19" s="7">
        <v>-2363.1999999999998</v>
      </c>
      <c r="M19" s="21"/>
      <c r="N19" s="21"/>
      <c r="O19" s="21"/>
      <c r="P19" s="16"/>
      <c r="Q19" s="16"/>
    </row>
    <row r="20" spans="1:17" ht="15" customHeight="1" x14ac:dyDescent="0.25">
      <c r="A20" s="34" t="s">
        <v>16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7"/>
      <c r="M20" s="18"/>
      <c r="N20" s="18"/>
      <c r="O20" s="20">
        <f>SUM(M21:M34)</f>
        <v>1953.8000000000002</v>
      </c>
      <c r="P20" s="17"/>
      <c r="Q20" s="16"/>
    </row>
    <row r="21" spans="1:17" ht="15" hidden="1" customHeight="1" x14ac:dyDescent="0.25">
      <c r="A21" s="27"/>
      <c r="B21" s="31" t="s">
        <v>17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31" t="s">
        <v>108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8">
        <v>956.6</v>
      </c>
      <c r="N22" s="18"/>
      <c r="O22" s="21"/>
      <c r="P22" s="16"/>
      <c r="Q22" s="16"/>
    </row>
    <row r="23" spans="1:17" ht="15" customHeight="1" x14ac:dyDescent="0.25">
      <c r="A23" s="27"/>
      <c r="B23" s="31" t="s">
        <v>18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>
        <v>13.5</v>
      </c>
      <c r="N23" s="18"/>
      <c r="O23" s="21"/>
      <c r="P23" s="16"/>
      <c r="Q23" s="16"/>
    </row>
    <row r="24" spans="1:17" ht="15" customHeight="1" x14ac:dyDescent="0.25">
      <c r="A24" s="27"/>
      <c r="B24" s="31" t="s">
        <v>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8">
        <v>830.3</v>
      </c>
      <c r="N24" s="18"/>
      <c r="O24" s="21"/>
      <c r="P24" s="16"/>
      <c r="Q24" s="16"/>
    </row>
    <row r="25" spans="1:17" ht="15" customHeight="1" x14ac:dyDescent="0.25">
      <c r="A25" s="27"/>
      <c r="B25" s="31" t="s">
        <v>20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8">
        <f>SUM(L28:L31)</f>
        <v>210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31" t="s">
        <v>21</v>
      </c>
      <c r="D26" s="31"/>
      <c r="E26" s="31"/>
      <c r="F26" s="31"/>
      <c r="G26" s="31"/>
      <c r="H26" s="31"/>
      <c r="I26" s="31"/>
      <c r="J26" s="31"/>
      <c r="K26" s="31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31" t="s">
        <v>22</v>
      </c>
      <c r="D27" s="31"/>
      <c r="E27" s="31"/>
      <c r="F27" s="31"/>
      <c r="G27" s="31"/>
      <c r="H27" s="31"/>
      <c r="I27" s="31"/>
      <c r="J27" s="31"/>
      <c r="K27" s="31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31" t="s">
        <v>23</v>
      </c>
      <c r="D28" s="31"/>
      <c r="E28" s="31"/>
      <c r="F28" s="31"/>
      <c r="G28" s="31"/>
      <c r="H28" s="31"/>
      <c r="I28" s="31"/>
      <c r="J28" s="31"/>
      <c r="K28" s="31"/>
      <c r="L28" s="7">
        <v>38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31" t="s">
        <v>24</v>
      </c>
      <c r="D29" s="31"/>
      <c r="E29" s="31"/>
      <c r="F29" s="31"/>
      <c r="G29" s="31"/>
      <c r="H29" s="31"/>
      <c r="I29" s="31"/>
      <c r="J29" s="31"/>
      <c r="K29" s="31"/>
      <c r="L29" s="7">
        <v>80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31" t="s">
        <v>25</v>
      </c>
      <c r="D30" s="31"/>
      <c r="E30" s="31"/>
      <c r="F30" s="31"/>
      <c r="G30" s="31"/>
      <c r="H30" s="31"/>
      <c r="I30" s="31"/>
      <c r="J30" s="31"/>
      <c r="K30" s="31"/>
      <c r="L30" s="7">
        <v>0.5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31" t="s">
        <v>26</v>
      </c>
      <c r="D31" s="31"/>
      <c r="E31" s="31"/>
      <c r="F31" s="31"/>
      <c r="G31" s="31"/>
      <c r="H31" s="31"/>
      <c r="I31" s="31"/>
      <c r="J31" s="31"/>
      <c r="K31" s="31"/>
      <c r="L31" s="7">
        <v>91.5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31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18">
        <v>-56.6</v>
      </c>
      <c r="N32" s="18"/>
      <c r="O32" s="21"/>
      <c r="P32" s="16"/>
      <c r="Q32" s="16"/>
    </row>
    <row r="33" spans="1:17" ht="15" hidden="1" customHeight="1" x14ac:dyDescent="0.25">
      <c r="A33" s="4"/>
      <c r="B33" s="28" t="s">
        <v>28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2">
        <v>0</v>
      </c>
      <c r="N33" s="22"/>
      <c r="O33" s="23"/>
    </row>
    <row r="34" spans="1:17" ht="21" customHeight="1" x14ac:dyDescent="0.25">
      <c r="A34" s="34" t="s">
        <v>29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7"/>
      <c r="M34" s="18"/>
      <c r="N34" s="18"/>
      <c r="O34" s="20">
        <f>SUM(M35:M51)</f>
        <v>346.79999999999995</v>
      </c>
      <c r="P34" s="17"/>
      <c r="Q34" s="16"/>
    </row>
    <row r="35" spans="1:17" ht="15" hidden="1" customHeight="1" x14ac:dyDescent="0.25">
      <c r="A35" s="27"/>
      <c r="B35" s="31" t="s">
        <v>30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31" t="s">
        <v>31</v>
      </c>
      <c r="D36" s="31"/>
      <c r="E36" s="31"/>
      <c r="F36" s="31"/>
      <c r="G36" s="31"/>
      <c r="H36" s="31"/>
      <c r="I36" s="31"/>
      <c r="J36" s="31"/>
      <c r="K36" s="31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31" t="s">
        <v>32</v>
      </c>
      <c r="D37" s="31"/>
      <c r="E37" s="31"/>
      <c r="F37" s="31"/>
      <c r="G37" s="31"/>
      <c r="H37" s="31"/>
      <c r="I37" s="31"/>
      <c r="J37" s="31"/>
      <c r="K37" s="31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31" t="s">
        <v>33</v>
      </c>
      <c r="D38" s="31"/>
      <c r="E38" s="31"/>
      <c r="F38" s="31"/>
      <c r="G38" s="31"/>
      <c r="H38" s="31"/>
      <c r="I38" s="31"/>
      <c r="J38" s="31"/>
      <c r="K38" s="31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31" t="s">
        <v>34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18">
        <f>+L40+L41+L42+L43+L44+L45+L46</f>
        <v>283.79999999999995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31" t="s">
        <v>35</v>
      </c>
      <c r="D40" s="31"/>
      <c r="E40" s="31"/>
      <c r="F40" s="31"/>
      <c r="G40" s="31"/>
      <c r="H40" s="31"/>
      <c r="I40" s="31"/>
      <c r="J40" s="31"/>
      <c r="K40" s="31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31" t="s">
        <v>36</v>
      </c>
      <c r="D41" s="31"/>
      <c r="E41" s="31"/>
      <c r="F41" s="31"/>
      <c r="G41" s="31"/>
      <c r="H41" s="31"/>
      <c r="I41" s="31"/>
      <c r="J41" s="31"/>
      <c r="K41" s="31"/>
      <c r="L41" s="7">
        <v>1190.5999999999999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31" t="s">
        <v>37</v>
      </c>
      <c r="D42" s="31"/>
      <c r="E42" s="31"/>
      <c r="F42" s="31"/>
      <c r="G42" s="31"/>
      <c r="H42" s="31"/>
      <c r="I42" s="31"/>
      <c r="J42" s="31"/>
      <c r="K42" s="31"/>
      <c r="L42" s="7">
        <v>247.2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31" t="s">
        <v>38</v>
      </c>
      <c r="D43" s="31"/>
      <c r="E43" s="31"/>
      <c r="F43" s="31"/>
      <c r="G43" s="31"/>
      <c r="H43" s="31"/>
      <c r="I43" s="31"/>
      <c r="J43" s="31"/>
      <c r="K43" s="31"/>
      <c r="L43" s="7">
        <v>325.5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31" t="s">
        <v>39</v>
      </c>
      <c r="D44" s="31"/>
      <c r="E44" s="31"/>
      <c r="F44" s="31"/>
      <c r="G44" s="31"/>
      <c r="H44" s="31"/>
      <c r="I44" s="31"/>
      <c r="J44" s="31"/>
      <c r="K44" s="31"/>
      <c r="L44" s="7">
        <v>47.1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31" t="s">
        <v>40</v>
      </c>
      <c r="D45" s="31"/>
      <c r="E45" s="31"/>
      <c r="F45" s="31"/>
      <c r="G45" s="31"/>
      <c r="H45" s="31"/>
      <c r="I45" s="31"/>
      <c r="J45" s="31"/>
      <c r="K45" s="31"/>
      <c r="L45" s="7">
        <v>2.4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31" t="s">
        <v>41</v>
      </c>
      <c r="D46" s="31"/>
      <c r="E46" s="31"/>
      <c r="F46" s="31"/>
      <c r="G46" s="31"/>
      <c r="H46" s="31"/>
      <c r="I46" s="31"/>
      <c r="J46" s="31"/>
      <c r="K46" s="31"/>
      <c r="L46" s="7">
        <v>-1529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31" t="s">
        <v>42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8">
        <f>+L48</f>
        <v>63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31" t="s">
        <v>43</v>
      </c>
      <c r="D48" s="31"/>
      <c r="E48" s="31"/>
      <c r="F48" s="31"/>
      <c r="G48" s="31"/>
      <c r="H48" s="31"/>
      <c r="I48" s="31"/>
      <c r="J48" s="31"/>
      <c r="K48" s="31"/>
      <c r="L48" s="7">
        <v>63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28" t="s">
        <v>44</v>
      </c>
      <c r="D49" s="28"/>
      <c r="E49" s="28"/>
      <c r="F49" s="28"/>
      <c r="G49" s="28"/>
      <c r="H49" s="28"/>
      <c r="I49" s="28"/>
      <c r="J49" s="28"/>
      <c r="K49" s="28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28" t="s">
        <v>45</v>
      </c>
      <c r="D50" s="28"/>
      <c r="E50" s="28"/>
      <c r="F50" s="28"/>
      <c r="G50" s="28"/>
      <c r="H50" s="28"/>
      <c r="I50" s="28"/>
      <c r="J50" s="28"/>
      <c r="K50" s="28"/>
      <c r="L50" s="1">
        <v>0</v>
      </c>
      <c r="M50" s="23"/>
      <c r="N50" s="23"/>
      <c r="O50" s="23"/>
    </row>
    <row r="51" spans="1:17" ht="15" customHeight="1" thickBot="1" x14ac:dyDescent="0.3">
      <c r="A51" s="34" t="s">
        <v>46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7"/>
      <c r="M51" s="18"/>
      <c r="N51" s="18"/>
      <c r="O51" s="24">
        <f>SUM(O6+O20+O34)</f>
        <v>79354.100000000006</v>
      </c>
      <c r="P51" s="16"/>
      <c r="Q51" s="16"/>
    </row>
    <row r="52" spans="1:17" ht="15" hidden="1" customHeight="1" x14ac:dyDescent="0.25">
      <c r="A52" s="35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31" t="s">
        <v>48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31" t="s">
        <v>49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31" t="s">
        <v>50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31" t="s">
        <v>49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31" t="s">
        <v>51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31" t="s">
        <v>49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34" t="s">
        <v>52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7"/>
      <c r="M59" s="18"/>
      <c r="N59" s="18"/>
      <c r="O59" s="20">
        <f>SUM(M60:M62)</f>
        <v>11247.900000000001</v>
      </c>
      <c r="P59" s="17"/>
      <c r="Q59" s="16"/>
    </row>
    <row r="60" spans="1:17" ht="15" customHeight="1" x14ac:dyDescent="0.25">
      <c r="A60" s="27"/>
      <c r="B60" s="31" t="s">
        <v>53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18">
        <v>482.2</v>
      </c>
      <c r="N60" s="18"/>
      <c r="O60" s="21"/>
      <c r="P60" s="16"/>
      <c r="Q60" s="16"/>
    </row>
    <row r="61" spans="1:17" ht="15" customHeight="1" x14ac:dyDescent="0.25">
      <c r="A61" s="27"/>
      <c r="B61" s="31" t="s">
        <v>54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19">
        <v>10765.7</v>
      </c>
      <c r="N61" s="18"/>
      <c r="O61" s="21"/>
      <c r="P61" s="16"/>
      <c r="Q61" s="16"/>
    </row>
    <row r="62" spans="1:17" ht="15" customHeight="1" x14ac:dyDescent="0.25">
      <c r="A62" s="34" t="s">
        <v>55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14"/>
      <c r="M62" s="21"/>
      <c r="N62" s="21"/>
      <c r="O62" s="21"/>
      <c r="P62" s="16"/>
      <c r="Q62" s="16"/>
    </row>
    <row r="63" spans="1:17" ht="18" customHeight="1" x14ac:dyDescent="0.25">
      <c r="A63" s="34" t="s">
        <v>56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7"/>
      <c r="M63" s="18"/>
      <c r="N63" s="18"/>
      <c r="O63" s="20">
        <f>SUM(M64:M79)</f>
        <v>60920.2</v>
      </c>
      <c r="P63" s="17"/>
      <c r="Q63" s="16"/>
    </row>
    <row r="64" spans="1:17" ht="15" customHeight="1" x14ac:dyDescent="0.25">
      <c r="A64" s="27"/>
      <c r="B64" s="31" t="s">
        <v>57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18">
        <f>+L65+L66+L67+L68+L69</f>
        <v>60282.2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31" t="s">
        <v>58</v>
      </c>
      <c r="D65" s="31"/>
      <c r="E65" s="31"/>
      <c r="F65" s="31"/>
      <c r="G65" s="31"/>
      <c r="H65" s="31"/>
      <c r="I65" s="31"/>
      <c r="J65" s="31"/>
      <c r="K65" s="31"/>
      <c r="L65" s="7">
        <v>1711.9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31" t="s">
        <v>59</v>
      </c>
      <c r="D66" s="31"/>
      <c r="E66" s="31"/>
      <c r="F66" s="31"/>
      <c r="G66" s="31"/>
      <c r="H66" s="31"/>
      <c r="I66" s="31"/>
      <c r="J66" s="31"/>
      <c r="K66" s="31"/>
      <c r="L66" s="7">
        <v>6709.7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31" t="s">
        <v>60</v>
      </c>
      <c r="D67" s="31"/>
      <c r="E67" s="31"/>
      <c r="F67" s="31"/>
      <c r="G67" s="31"/>
      <c r="H67" s="31"/>
      <c r="I67" s="31"/>
      <c r="J67" s="31"/>
      <c r="K67" s="31"/>
      <c r="L67" s="7">
        <v>38805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31" t="s">
        <v>61</v>
      </c>
      <c r="D68" s="31"/>
      <c r="E68" s="31"/>
      <c r="F68" s="31"/>
      <c r="G68" s="31"/>
      <c r="H68" s="31"/>
      <c r="I68" s="31"/>
      <c r="J68" s="31"/>
      <c r="K68" s="31"/>
      <c r="L68" s="7">
        <v>11675.8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31" t="s">
        <v>62</v>
      </c>
      <c r="D69" s="31"/>
      <c r="E69" s="31"/>
      <c r="F69" s="31"/>
      <c r="G69" s="31"/>
      <c r="H69" s="31"/>
      <c r="I69" s="31"/>
      <c r="J69" s="31"/>
      <c r="K69" s="31"/>
      <c r="L69" s="7">
        <v>1379.8</v>
      </c>
      <c r="M69" s="21"/>
      <c r="N69" s="21"/>
      <c r="O69" s="21"/>
      <c r="P69" s="16"/>
      <c r="Q69" s="16"/>
    </row>
    <row r="70" spans="1:17" ht="15" customHeight="1" x14ac:dyDescent="0.25">
      <c r="A70" s="27"/>
      <c r="B70" s="31" t="s">
        <v>11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8">
        <f>+L71+L72+L73</f>
        <v>474.8</v>
      </c>
      <c r="N70" s="18"/>
      <c r="O70" s="21"/>
      <c r="P70" s="16"/>
      <c r="Q70" s="16"/>
    </row>
    <row r="71" spans="1:17" ht="15" customHeight="1" x14ac:dyDescent="0.25">
      <c r="A71" s="27"/>
      <c r="B71" s="27"/>
      <c r="C71" s="31" t="s">
        <v>12</v>
      </c>
      <c r="D71" s="31"/>
      <c r="E71" s="31"/>
      <c r="F71" s="31"/>
      <c r="G71" s="31"/>
      <c r="H71" s="31"/>
      <c r="I71" s="31"/>
      <c r="J71" s="31"/>
      <c r="K71" s="31"/>
      <c r="L71" s="7">
        <v>151</v>
      </c>
      <c r="M71" s="21"/>
      <c r="N71" s="21"/>
      <c r="O71" s="21"/>
      <c r="P71" s="16"/>
      <c r="Q71" s="16"/>
    </row>
    <row r="72" spans="1:17" ht="15" customHeight="1" x14ac:dyDescent="0.25">
      <c r="A72" s="27"/>
      <c r="B72" s="27"/>
      <c r="C72" s="31" t="s">
        <v>13</v>
      </c>
      <c r="D72" s="31"/>
      <c r="E72" s="31"/>
      <c r="F72" s="31"/>
      <c r="G72" s="31"/>
      <c r="H72" s="31"/>
      <c r="I72" s="31"/>
      <c r="J72" s="31"/>
      <c r="K72" s="31"/>
      <c r="L72" s="7">
        <v>323.8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31" t="s">
        <v>63</v>
      </c>
      <c r="D73" s="31"/>
      <c r="E73" s="31"/>
      <c r="F73" s="31"/>
      <c r="G73" s="31"/>
      <c r="H73" s="31"/>
      <c r="I73" s="31"/>
      <c r="J73" s="31"/>
      <c r="K73" s="31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31" t="s">
        <v>64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18">
        <v>163.19999999999999</v>
      </c>
      <c r="N74" s="18"/>
      <c r="O74" s="21"/>
      <c r="P74" s="16"/>
      <c r="Q74" s="16"/>
    </row>
    <row r="75" spans="1:17" ht="15" hidden="1" customHeight="1" x14ac:dyDescent="0.25">
      <c r="A75" s="27"/>
      <c r="B75" s="31" t="s">
        <v>65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31" t="s">
        <v>66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31" t="s">
        <v>67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34" t="s">
        <v>68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7"/>
      <c r="M79" s="18"/>
      <c r="N79" s="18"/>
      <c r="O79" s="20">
        <f>SUM(M80:M97)</f>
        <v>1805.8</v>
      </c>
      <c r="P79" s="17"/>
      <c r="Q79" s="16"/>
    </row>
    <row r="80" spans="1:17" ht="15" hidden="1" customHeight="1" x14ac:dyDescent="0.25">
      <c r="A80" s="27"/>
      <c r="B80" s="31" t="s">
        <v>17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31" t="s">
        <v>69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18">
        <f>+L82+L83+L84+L85+L86+L88+L87</f>
        <v>1226.8999999999999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31" t="s">
        <v>70</v>
      </c>
      <c r="D82" s="31"/>
      <c r="E82" s="31"/>
      <c r="F82" s="31"/>
      <c r="G82" s="31"/>
      <c r="H82" s="31"/>
      <c r="I82" s="31"/>
      <c r="J82" s="31"/>
      <c r="K82" s="31"/>
      <c r="L82" s="7">
        <v>87.9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31" t="s">
        <v>71</v>
      </c>
      <c r="D83" s="31"/>
      <c r="E83" s="31"/>
      <c r="F83" s="31"/>
      <c r="G83" s="31"/>
      <c r="H83" s="31"/>
      <c r="I83" s="31"/>
      <c r="J83" s="31"/>
      <c r="K83" s="31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31" t="s">
        <v>72</v>
      </c>
      <c r="D84" s="31"/>
      <c r="E84" s="31"/>
      <c r="F84" s="31"/>
      <c r="G84" s="31"/>
      <c r="H84" s="31"/>
      <c r="I84" s="31"/>
      <c r="J84" s="31"/>
      <c r="K84" s="31"/>
      <c r="L84" s="7">
        <v>248.3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31" t="s">
        <v>73</v>
      </c>
      <c r="D85" s="31"/>
      <c r="E85" s="31"/>
      <c r="F85" s="31"/>
      <c r="G85" s="31"/>
      <c r="H85" s="31"/>
      <c r="I85" s="31"/>
      <c r="J85" s="31"/>
      <c r="K85" s="31"/>
      <c r="L85" s="7">
        <v>601.79999999999995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31" t="s">
        <v>74</v>
      </c>
      <c r="D86" s="31"/>
      <c r="E86" s="31"/>
      <c r="F86" s="31"/>
      <c r="G86" s="31"/>
      <c r="H86" s="31"/>
      <c r="I86" s="31"/>
      <c r="J86" s="31"/>
      <c r="K86" s="31"/>
      <c r="L86" s="7">
        <v>94.5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32" t="s">
        <v>110</v>
      </c>
      <c r="D87" s="32"/>
      <c r="E87" s="32"/>
      <c r="F87" s="32"/>
      <c r="G87" s="32"/>
      <c r="H87" s="32"/>
      <c r="I87" s="32"/>
      <c r="J87" s="32"/>
      <c r="K87" s="32"/>
      <c r="L87" s="18">
        <v>56.8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32" t="s">
        <v>26</v>
      </c>
      <c r="D88" s="32"/>
      <c r="E88" s="32"/>
      <c r="F88" s="32"/>
      <c r="G88" s="32"/>
      <c r="H88" s="32"/>
      <c r="I88" s="32"/>
      <c r="J88" s="32"/>
      <c r="K88" s="32"/>
      <c r="L88" s="18">
        <v>137.6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31" t="s">
        <v>75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18">
        <f>+L90+L91+L92+L94+L93</f>
        <v>76.699999999999989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31" t="s">
        <v>73</v>
      </c>
      <c r="D90" s="31"/>
      <c r="E90" s="31"/>
      <c r="F90" s="31"/>
      <c r="G90" s="31"/>
      <c r="H90" s="31"/>
      <c r="I90" s="31"/>
      <c r="J90" s="31"/>
      <c r="K90" s="31"/>
      <c r="L90" s="7">
        <v>46.4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31" t="s">
        <v>76</v>
      </c>
      <c r="D91" s="31"/>
      <c r="E91" s="31"/>
      <c r="F91" s="31"/>
      <c r="G91" s="31"/>
      <c r="H91" s="31"/>
      <c r="I91" s="31"/>
      <c r="J91" s="31"/>
      <c r="K91" s="31"/>
      <c r="L91" s="7">
        <v>5.5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31" t="s">
        <v>77</v>
      </c>
      <c r="D92" s="31"/>
      <c r="E92" s="31"/>
      <c r="F92" s="31"/>
      <c r="G92" s="31"/>
      <c r="H92" s="31"/>
      <c r="I92" s="31"/>
      <c r="J92" s="31"/>
      <c r="K92" s="31"/>
      <c r="L92" s="7">
        <v>18.2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31" t="s">
        <v>78</v>
      </c>
      <c r="D93" s="31"/>
      <c r="E93" s="31"/>
      <c r="F93" s="31"/>
      <c r="G93" s="31"/>
      <c r="H93" s="31"/>
      <c r="I93" s="31"/>
      <c r="J93" s="31"/>
      <c r="K93" s="31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33" t="s">
        <v>79</v>
      </c>
      <c r="C94" s="33"/>
      <c r="D94" s="33"/>
      <c r="E94" s="33"/>
      <c r="F94" s="33"/>
      <c r="G94" s="33"/>
      <c r="H94" s="33"/>
      <c r="I94" s="33"/>
      <c r="J94" s="33"/>
      <c r="K94" s="18">
        <v>2</v>
      </c>
      <c r="L94" s="18">
        <v>6.6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31" t="s">
        <v>80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18">
        <v>285.3</v>
      </c>
      <c r="N95" s="18"/>
      <c r="O95" s="21"/>
      <c r="P95" s="16"/>
      <c r="Q95" s="16"/>
    </row>
    <row r="96" spans="1:17" ht="15" customHeight="1" x14ac:dyDescent="0.25">
      <c r="A96" s="27"/>
      <c r="B96" s="31" t="s">
        <v>81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18">
        <v>216.9</v>
      </c>
      <c r="N96" s="18"/>
      <c r="O96" s="21"/>
      <c r="P96" s="16"/>
      <c r="Q96" s="16"/>
    </row>
    <row r="97" spans="1:16" ht="15" hidden="1" customHeight="1" x14ac:dyDescent="0.25">
      <c r="A97" s="29" t="s">
        <v>82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28" t="s">
        <v>83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2">
        <v>0</v>
      </c>
      <c r="N98" s="22"/>
      <c r="O98" s="23"/>
    </row>
    <row r="99" spans="1:16" ht="15" hidden="1" customHeight="1" x14ac:dyDescent="0.25">
      <c r="A99" s="4"/>
      <c r="B99" s="28" t="s">
        <v>84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2">
        <v>0</v>
      </c>
      <c r="N99" s="22"/>
      <c r="O99" s="23"/>
    </row>
    <row r="100" spans="1:16" ht="15" customHeight="1" thickBot="1" x14ac:dyDescent="0.3">
      <c r="A100" s="29" t="s">
        <v>85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1"/>
      <c r="M100" s="22"/>
      <c r="N100" s="22"/>
      <c r="O100" s="24">
        <f>SUM(O63+O79+O97)</f>
        <v>62726</v>
      </c>
    </row>
    <row r="101" spans="1:16" ht="21.75" customHeight="1" thickTop="1" x14ac:dyDescent="0.25">
      <c r="A101" s="29" t="s">
        <v>86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1"/>
      <c r="M101" s="22"/>
      <c r="N101" s="22"/>
      <c r="O101" s="22">
        <f>SUM(M102:M116)</f>
        <v>16628.100000000002</v>
      </c>
      <c r="P101" s="2"/>
    </row>
    <row r="102" spans="1:16" ht="15" customHeight="1" x14ac:dyDescent="0.25">
      <c r="A102" s="4"/>
      <c r="B102" s="28" t="s">
        <v>87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2">
        <v>13000</v>
      </c>
      <c r="N102" s="22"/>
      <c r="O102" s="23"/>
    </row>
    <row r="103" spans="1:16" ht="15" customHeight="1" x14ac:dyDescent="0.25">
      <c r="A103" s="4"/>
      <c r="B103" s="28" t="s">
        <v>88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2">
        <f>+L104+L105+L106</f>
        <v>1173.7</v>
      </c>
      <c r="N103" s="22"/>
      <c r="O103" s="23"/>
    </row>
    <row r="104" spans="1:16" ht="15" customHeight="1" x14ac:dyDescent="0.25">
      <c r="A104" s="4"/>
      <c r="B104" s="4"/>
      <c r="C104" s="28" t="s">
        <v>89</v>
      </c>
      <c r="D104" s="28"/>
      <c r="E104" s="28"/>
      <c r="F104" s="28"/>
      <c r="G104" s="28"/>
      <c r="H104" s="28"/>
      <c r="I104" s="28"/>
      <c r="J104" s="28"/>
      <c r="K104" s="28"/>
      <c r="L104" s="8">
        <v>1173.7</v>
      </c>
      <c r="M104" s="23"/>
      <c r="N104" s="23"/>
      <c r="O104" s="23"/>
    </row>
    <row r="105" spans="1:16" ht="15" hidden="1" customHeight="1" x14ac:dyDescent="0.25">
      <c r="A105" s="4"/>
      <c r="B105" s="4"/>
      <c r="C105" s="28" t="s">
        <v>90</v>
      </c>
      <c r="D105" s="28"/>
      <c r="E105" s="28"/>
      <c r="F105" s="28"/>
      <c r="G105" s="28"/>
      <c r="H105" s="28"/>
      <c r="I105" s="28"/>
      <c r="J105" s="28"/>
      <c r="K105" s="28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28" t="s">
        <v>91</v>
      </c>
      <c r="D106" s="28"/>
      <c r="E106" s="28"/>
      <c r="F106" s="28"/>
      <c r="G106" s="28"/>
      <c r="H106" s="28"/>
      <c r="I106" s="28"/>
      <c r="J106" s="28"/>
      <c r="K106" s="28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28" t="s">
        <v>92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2">
        <v>0</v>
      </c>
      <c r="N107" s="22"/>
      <c r="O107" s="23"/>
    </row>
    <row r="108" spans="1:16" ht="15" customHeight="1" x14ac:dyDescent="0.25">
      <c r="A108" s="4"/>
      <c r="B108" s="28" t="s">
        <v>93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2">
        <v>1</v>
      </c>
      <c r="N108" s="22"/>
      <c r="O108" s="23"/>
    </row>
    <row r="109" spans="1:16" ht="15" customHeight="1" x14ac:dyDescent="0.25">
      <c r="A109" s="4"/>
      <c r="B109" s="30" t="s">
        <v>94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18">
        <v>1390.1</v>
      </c>
      <c r="N109" s="22"/>
      <c r="O109" s="23"/>
    </row>
    <row r="110" spans="1:16" ht="15" customHeight="1" x14ac:dyDescent="0.25">
      <c r="A110" s="4"/>
      <c r="B110" s="28" t="s">
        <v>95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19">
        <f>+L111+L115+L113</f>
        <v>1063.3</v>
      </c>
      <c r="N110" s="22"/>
      <c r="O110" s="23"/>
    </row>
    <row r="111" spans="1:16" ht="15" customHeight="1" x14ac:dyDescent="0.25">
      <c r="A111" s="4"/>
      <c r="B111" s="4"/>
      <c r="C111" s="28" t="s">
        <v>96</v>
      </c>
      <c r="D111" s="28"/>
      <c r="E111" s="28"/>
      <c r="F111" s="28"/>
      <c r="G111" s="28"/>
      <c r="H111" s="28"/>
      <c r="I111" s="28"/>
      <c r="J111" s="28"/>
      <c r="K111" s="28"/>
      <c r="L111" s="7">
        <v>592.79999999999995</v>
      </c>
      <c r="M111" s="23"/>
      <c r="N111" s="23"/>
      <c r="O111" s="23"/>
    </row>
    <row r="112" spans="1:16" ht="15" hidden="1" customHeight="1" x14ac:dyDescent="0.25">
      <c r="A112" s="4"/>
      <c r="B112" s="4"/>
      <c r="C112" s="28" t="s">
        <v>97</v>
      </c>
      <c r="D112" s="28"/>
      <c r="E112" s="28"/>
      <c r="F112" s="28"/>
      <c r="G112" s="28"/>
      <c r="H112" s="28"/>
      <c r="I112" s="28"/>
      <c r="J112" s="28"/>
      <c r="K112" s="28"/>
      <c r="L112" s="1">
        <v>0</v>
      </c>
      <c r="M112" s="23"/>
      <c r="N112" s="23"/>
      <c r="O112" s="23"/>
    </row>
    <row r="113" spans="1:16" ht="15" customHeight="1" x14ac:dyDescent="0.25">
      <c r="A113" s="4"/>
      <c r="B113" s="4"/>
      <c r="C113" s="28" t="s">
        <v>98</v>
      </c>
      <c r="D113" s="28"/>
      <c r="E113" s="28"/>
      <c r="F113" s="28"/>
      <c r="G113" s="28"/>
      <c r="H113" s="28"/>
      <c r="I113" s="28"/>
      <c r="J113" s="28"/>
      <c r="K113" s="28"/>
      <c r="L113" s="1">
        <v>99.5</v>
      </c>
      <c r="M113" s="23"/>
      <c r="N113" s="23"/>
      <c r="O113" s="23"/>
    </row>
    <row r="114" spans="1:16" ht="15" hidden="1" customHeight="1" x14ac:dyDescent="0.25">
      <c r="A114" s="4"/>
      <c r="B114" s="4"/>
      <c r="C114" s="28" t="s">
        <v>99</v>
      </c>
      <c r="D114" s="28"/>
      <c r="E114" s="28"/>
      <c r="F114" s="28"/>
      <c r="G114" s="28"/>
      <c r="H114" s="28"/>
      <c r="I114" s="28"/>
      <c r="J114" s="28"/>
      <c r="K114" s="28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28" t="s">
        <v>80</v>
      </c>
      <c r="D115" s="28"/>
      <c r="E115" s="28"/>
      <c r="F115" s="28"/>
      <c r="G115" s="28"/>
      <c r="H115" s="28"/>
      <c r="I115" s="28"/>
      <c r="J115" s="28"/>
      <c r="K115" s="28"/>
      <c r="L115" s="8">
        <v>371</v>
      </c>
      <c r="M115" s="23"/>
      <c r="N115" s="23"/>
      <c r="O115" s="23"/>
    </row>
    <row r="116" spans="1:16" ht="15" customHeight="1" x14ac:dyDescent="0.25">
      <c r="A116" s="29" t="s">
        <v>100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1"/>
      <c r="M116" s="22"/>
      <c r="N116" s="22"/>
      <c r="O116" s="26">
        <f>SUM(O101)</f>
        <v>16628.100000000002</v>
      </c>
    </row>
    <row r="117" spans="1:16" ht="15" hidden="1" customHeight="1" x14ac:dyDescent="0.25">
      <c r="A117" s="29" t="s">
        <v>101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28" t="s">
        <v>102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2">
        <v>0</v>
      </c>
      <c r="N118" s="22"/>
      <c r="O118" s="23"/>
    </row>
    <row r="119" spans="1:16" ht="15" hidden="1" customHeight="1" x14ac:dyDescent="0.25">
      <c r="A119" s="4"/>
      <c r="B119" s="28" t="s">
        <v>50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2">
        <v>0</v>
      </c>
      <c r="N119" s="22"/>
      <c r="O119" s="23"/>
    </row>
    <row r="120" spans="1:16" ht="15" hidden="1" customHeight="1" x14ac:dyDescent="0.25">
      <c r="A120" s="4"/>
      <c r="B120" s="28" t="s">
        <v>103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2">
        <v>0</v>
      </c>
      <c r="N120" s="22"/>
      <c r="O120" s="23"/>
    </row>
    <row r="121" spans="1:16" ht="33" customHeight="1" thickBot="1" x14ac:dyDescent="0.3">
      <c r="A121" s="29" t="s">
        <v>107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1"/>
      <c r="M121" s="22"/>
      <c r="N121" s="22"/>
      <c r="O121" s="24">
        <f>SUM(O63+O79+O97+O101+O117)</f>
        <v>79354.100000000006</v>
      </c>
    </row>
    <row r="122" spans="1:16" ht="20.25" customHeight="1" thickTop="1" x14ac:dyDescent="0.25">
      <c r="A122" s="29" t="s">
        <v>104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1"/>
      <c r="M122" s="22"/>
      <c r="N122" s="22"/>
      <c r="O122" s="25">
        <f>SUM(M123:M125)</f>
        <v>11247.900000000001</v>
      </c>
      <c r="P122" s="2"/>
    </row>
    <row r="123" spans="1:16" ht="15" customHeight="1" x14ac:dyDescent="0.25">
      <c r="A123" s="4"/>
      <c r="B123" s="28" t="s">
        <v>105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2">
        <f>+M60</f>
        <v>482.2</v>
      </c>
      <c r="N123" s="22"/>
      <c r="O123" s="23"/>
    </row>
    <row r="124" spans="1:16" ht="15" customHeight="1" x14ac:dyDescent="0.25">
      <c r="A124" s="4"/>
      <c r="B124" s="28" t="s">
        <v>106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19">
        <f>+M61</f>
        <v>10765.7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111</v>
      </c>
      <c r="K128" s="12"/>
      <c r="L128" s="12"/>
      <c r="M128" s="12"/>
      <c r="N128" s="12"/>
      <c r="O128" s="12"/>
    </row>
    <row r="129" spans="1:15" x14ac:dyDescent="0.25">
      <c r="A129" s="10" t="s">
        <v>112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tabSelected="1" zoomScaleNormal="100" workbookViewId="0">
      <selection activeCell="T18" sqref="T18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40" bestFit="1" customWidth="1"/>
    <col min="14" max="14" width="13.5703125" style="40" bestFit="1" customWidth="1"/>
    <col min="15" max="15" width="10.7109375" style="40" customWidth="1"/>
  </cols>
  <sheetData>
    <row r="1" spans="1:19" x14ac:dyDescent="0.25">
      <c r="A1" s="39"/>
      <c r="B1" s="39"/>
    </row>
    <row r="2" spans="1:19" ht="1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1"/>
      <c r="N2" s="41"/>
      <c r="O2" s="41"/>
      <c r="P2" s="39"/>
      <c r="Q2" s="39"/>
      <c r="R2" s="39"/>
      <c r="S2" s="39"/>
    </row>
    <row r="3" spans="1:19" ht="15" customHeight="1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39"/>
      <c r="Q3" s="39"/>
      <c r="R3" s="39"/>
      <c r="S3" s="39"/>
    </row>
    <row r="4" spans="1:19" ht="15" customHeigh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9"/>
      <c r="Q4" s="39"/>
      <c r="R4" s="39"/>
      <c r="S4" s="39"/>
    </row>
    <row r="5" spans="1:19" x14ac:dyDescent="0.25">
      <c r="A5" s="39"/>
    </row>
    <row r="6" spans="1:19" ht="15" customHeight="1" x14ac:dyDescent="0.25">
      <c r="A6" s="37" t="s">
        <v>115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9" ht="15" customHeight="1" x14ac:dyDescent="0.25">
      <c r="A7" s="37" t="s">
        <v>116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9"/>
      <c r="M7" s="41"/>
      <c r="N7" s="41"/>
      <c r="O7" s="45">
        <f>SUM(N8:N11)</f>
        <v>11275.4</v>
      </c>
    </row>
    <row r="8" spans="1:19" ht="15" customHeight="1" x14ac:dyDescent="0.25">
      <c r="A8" s="39"/>
      <c r="B8" s="46" t="s">
        <v>117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1"/>
      <c r="N8" s="41">
        <v>10622.7</v>
      </c>
      <c r="O8" s="47"/>
    </row>
    <row r="9" spans="1:19" ht="15" customHeight="1" x14ac:dyDescent="0.25">
      <c r="A9" s="39"/>
      <c r="B9" s="46" t="s">
        <v>118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1"/>
      <c r="N9" s="41">
        <v>303</v>
      </c>
      <c r="O9" s="47"/>
    </row>
    <row r="10" spans="1:19" ht="15" customHeight="1" x14ac:dyDescent="0.25">
      <c r="A10" s="39"/>
      <c r="B10" s="46" t="s">
        <v>119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1"/>
      <c r="N10" s="41">
        <v>0.3</v>
      </c>
      <c r="O10" s="47"/>
    </row>
    <row r="11" spans="1:19" ht="15" customHeight="1" x14ac:dyDescent="0.25">
      <c r="A11" s="39"/>
      <c r="B11" s="46" t="s">
        <v>120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1"/>
      <c r="N11" s="48">
        <v>349.4</v>
      </c>
      <c r="O11" s="47"/>
    </row>
    <row r="12" spans="1:19" ht="15" customHeight="1" x14ac:dyDescent="0.25">
      <c r="A12" s="37" t="s">
        <v>121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9"/>
      <c r="M12" s="41"/>
      <c r="N12" s="41"/>
      <c r="O12" s="45">
        <f>SUM(N13:N16)</f>
        <v>337.8</v>
      </c>
      <c r="P12" s="39"/>
    </row>
    <row r="13" spans="1:19" ht="15" hidden="1" customHeight="1" x14ac:dyDescent="0.25">
      <c r="A13" s="39"/>
      <c r="B13" s="46" t="s">
        <v>122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1"/>
      <c r="N13" s="41">
        <v>0</v>
      </c>
      <c r="O13" s="47"/>
    </row>
    <row r="14" spans="1:19" ht="15" hidden="1" customHeight="1" x14ac:dyDescent="0.25">
      <c r="A14" s="39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1"/>
      <c r="N14" s="41">
        <v>0</v>
      </c>
      <c r="O14" s="47"/>
    </row>
    <row r="15" spans="1:19" ht="15" hidden="1" customHeight="1" x14ac:dyDescent="0.25">
      <c r="A15" s="39"/>
      <c r="B15" s="46" t="s">
        <v>123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1"/>
      <c r="N15" s="41">
        <v>0</v>
      </c>
      <c r="O15" s="47"/>
    </row>
    <row r="16" spans="1:19" ht="15" customHeight="1" x14ac:dyDescent="0.25">
      <c r="A16" s="39"/>
      <c r="B16" s="46" t="s">
        <v>124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1"/>
      <c r="N16" s="48">
        <v>337.8</v>
      </c>
      <c r="O16" s="47"/>
    </row>
    <row r="17" spans="1:16" ht="15" customHeight="1" x14ac:dyDescent="0.25">
      <c r="A17" s="37" t="s">
        <v>125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9"/>
      <c r="M17" s="41"/>
      <c r="N17" s="41"/>
      <c r="O17" s="45">
        <f>SUM(N18:N29)</f>
        <v>602.79999999999995</v>
      </c>
      <c r="P17" s="39"/>
    </row>
    <row r="18" spans="1:16" ht="15" customHeight="1" x14ac:dyDescent="0.25">
      <c r="A18" s="39"/>
      <c r="B18" s="46" t="s">
        <v>126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9">
        <v>483.5</v>
      </c>
      <c r="O18" s="47"/>
    </row>
    <row r="19" spans="1:16" ht="15" hidden="1" customHeight="1" x14ac:dyDescent="0.25">
      <c r="A19" s="39"/>
      <c r="B19" s="46" t="s">
        <v>127</v>
      </c>
      <c r="C19" s="46"/>
      <c r="D19" s="46"/>
      <c r="E19" s="46"/>
      <c r="F19" s="46"/>
      <c r="G19" s="46"/>
      <c r="H19" s="46"/>
      <c r="I19" s="46"/>
      <c r="J19" s="46"/>
      <c r="K19" s="46"/>
      <c r="L19" s="39"/>
      <c r="M19" s="41"/>
      <c r="N19" s="40">
        <v>0</v>
      </c>
      <c r="O19" s="47"/>
    </row>
    <row r="20" spans="1:16" ht="15" customHeight="1" x14ac:dyDescent="0.25">
      <c r="A20" s="39"/>
      <c r="B20" s="46" t="s">
        <v>128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0">
        <v>7.8</v>
      </c>
      <c r="O20" s="47"/>
    </row>
    <row r="21" spans="1:16" ht="15" hidden="1" customHeight="1" x14ac:dyDescent="0.25">
      <c r="A21" s="39"/>
      <c r="B21" s="46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39"/>
      <c r="M21" s="41">
        <v>0</v>
      </c>
      <c r="O21" s="47"/>
    </row>
    <row r="22" spans="1:16" ht="15" hidden="1" customHeight="1" x14ac:dyDescent="0.25">
      <c r="A22" s="39"/>
      <c r="B22" s="50" t="s">
        <v>129</v>
      </c>
      <c r="C22" s="50"/>
      <c r="D22" s="50"/>
      <c r="E22" s="50"/>
      <c r="F22" s="50"/>
      <c r="G22" s="50"/>
      <c r="H22" s="50"/>
      <c r="I22" s="50"/>
      <c r="J22" s="50"/>
      <c r="K22" s="50"/>
      <c r="L22" s="39"/>
      <c r="M22" s="41"/>
      <c r="O22" s="47"/>
    </row>
    <row r="23" spans="1:16" ht="15" hidden="1" customHeight="1" x14ac:dyDescent="0.25">
      <c r="A23" s="39"/>
      <c r="B23" s="46" t="s">
        <v>130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47"/>
    </row>
    <row r="24" spans="1:16" ht="15" hidden="1" customHeight="1" x14ac:dyDescent="0.25">
      <c r="A24" s="39"/>
      <c r="B24" s="46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39"/>
      <c r="M24" s="41">
        <v>0</v>
      </c>
      <c r="O24" s="47"/>
    </row>
    <row r="25" spans="1:16" ht="15" hidden="1" customHeight="1" x14ac:dyDescent="0.25">
      <c r="A25" s="39"/>
      <c r="B25" s="46" t="s">
        <v>129</v>
      </c>
      <c r="C25" s="46"/>
      <c r="D25" s="46"/>
      <c r="E25" s="46"/>
      <c r="F25" s="46"/>
      <c r="G25" s="46"/>
      <c r="H25" s="46"/>
      <c r="I25" s="46"/>
      <c r="J25" s="46"/>
      <c r="K25" s="46"/>
      <c r="L25" s="39"/>
      <c r="M25" s="41">
        <v>0</v>
      </c>
      <c r="O25" s="47"/>
    </row>
    <row r="26" spans="1:16" ht="15" hidden="1" customHeight="1" x14ac:dyDescent="0.25">
      <c r="A26" s="39"/>
      <c r="B26" s="46" t="s">
        <v>131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>
        <v>0</v>
      </c>
      <c r="O26" s="47"/>
    </row>
    <row r="27" spans="1:16" ht="15" hidden="1" customHeight="1" x14ac:dyDescent="0.25">
      <c r="A27" s="39"/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1"/>
      <c r="N27" s="41">
        <v>0</v>
      </c>
      <c r="O27" s="47"/>
    </row>
    <row r="28" spans="1:16" ht="15" customHeight="1" x14ac:dyDescent="0.25">
      <c r="A28" s="39"/>
      <c r="B28" s="46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48">
        <v>111.5</v>
      </c>
      <c r="O28" s="47"/>
    </row>
    <row r="29" spans="1:16" ht="20.25" customHeight="1" thickBot="1" x14ac:dyDescent="0.3">
      <c r="A29" s="37" t="s">
        <v>133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9"/>
      <c r="M29" s="41"/>
      <c r="N29" s="41"/>
      <c r="O29" s="51">
        <f>SUM(O7+O12+O17)</f>
        <v>12215.999999999998</v>
      </c>
    </row>
    <row r="30" spans="1:16" ht="15.75" thickTop="1" x14ac:dyDescent="0.25">
      <c r="O30" s="47"/>
    </row>
    <row r="31" spans="1:16" ht="15" customHeight="1" x14ac:dyDescent="0.25">
      <c r="A31" s="37" t="s">
        <v>134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O31" s="47"/>
    </row>
    <row r="32" spans="1:16" ht="15" customHeight="1" x14ac:dyDescent="0.25">
      <c r="A32" s="37" t="s">
        <v>135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9"/>
      <c r="M32" s="41"/>
      <c r="N32" s="41"/>
      <c r="O32" s="45">
        <f>SUM(N33:N36)</f>
        <v>3903.2</v>
      </c>
      <c r="P32" s="39"/>
    </row>
    <row r="33" spans="1:16" ht="15" customHeight="1" x14ac:dyDescent="0.25">
      <c r="A33" s="39"/>
      <c r="B33" s="46" t="s">
        <v>136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1"/>
      <c r="N33" s="41">
        <v>2463.1</v>
      </c>
      <c r="O33" s="47"/>
    </row>
    <row r="34" spans="1:16" ht="15" customHeight="1" x14ac:dyDescent="0.25">
      <c r="A34" s="39"/>
      <c r="B34" s="46" t="s">
        <v>137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1"/>
      <c r="N34" s="52">
        <v>1380.3</v>
      </c>
      <c r="O34" s="47"/>
    </row>
    <row r="35" spans="1:16" ht="15" customHeight="1" x14ac:dyDescent="0.25">
      <c r="A35" s="39"/>
      <c r="B35" s="46" t="s">
        <v>138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1"/>
      <c r="N35" s="48">
        <v>59.8</v>
      </c>
      <c r="O35" s="47"/>
    </row>
    <row r="36" spans="1:16" ht="15" customHeight="1" x14ac:dyDescent="0.25">
      <c r="A36" s="37" t="s">
        <v>139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9"/>
      <c r="M36" s="41"/>
      <c r="N36" s="41"/>
      <c r="O36" s="45">
        <f>SUM(N37:N43)</f>
        <v>75.2</v>
      </c>
      <c r="P36" s="39"/>
    </row>
    <row r="37" spans="1:16" ht="15" hidden="1" customHeight="1" x14ac:dyDescent="0.25">
      <c r="A37" s="39"/>
      <c r="B37" s="46" t="s">
        <v>122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1"/>
      <c r="N37" s="41">
        <v>0</v>
      </c>
      <c r="O37" s="47"/>
    </row>
    <row r="38" spans="1:16" ht="15" hidden="1" customHeight="1" x14ac:dyDescent="0.25">
      <c r="A38" s="39"/>
      <c r="B38" s="46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1"/>
      <c r="N38" s="41">
        <v>0</v>
      </c>
      <c r="O38" s="47"/>
    </row>
    <row r="39" spans="1:16" ht="15" hidden="1" customHeight="1" x14ac:dyDescent="0.25">
      <c r="A39" s="39"/>
      <c r="B39" s="46" t="s">
        <v>123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1"/>
      <c r="N39" s="41">
        <v>0</v>
      </c>
      <c r="O39" s="47"/>
    </row>
    <row r="40" spans="1:16" ht="15" customHeight="1" x14ac:dyDescent="0.25">
      <c r="A40" s="39"/>
      <c r="B40" s="46" t="s">
        <v>140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1"/>
      <c r="N40" s="48">
        <v>75.2</v>
      </c>
      <c r="O40" s="47"/>
    </row>
    <row r="41" spans="1:16" ht="15" hidden="1" customHeight="1" x14ac:dyDescent="0.25">
      <c r="A41" s="39"/>
      <c r="B41" s="46" t="s">
        <v>141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1"/>
      <c r="N41" s="41">
        <v>0</v>
      </c>
      <c r="O41" s="47"/>
    </row>
    <row r="42" spans="1:16" ht="15" hidden="1" customHeight="1" x14ac:dyDescent="0.25">
      <c r="A42" s="39"/>
      <c r="B42" s="46" t="s">
        <v>142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1"/>
      <c r="N42" s="41">
        <v>0</v>
      </c>
      <c r="O42" s="47"/>
    </row>
    <row r="43" spans="1:16" ht="15" customHeight="1" x14ac:dyDescent="0.25">
      <c r="A43" s="37" t="s">
        <v>143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9"/>
      <c r="M43" s="41"/>
      <c r="N43" s="41"/>
      <c r="O43" s="45">
        <f>SUM(N44:N47)</f>
        <v>6086.2</v>
      </c>
      <c r="P43" s="39"/>
    </row>
    <row r="44" spans="1:16" ht="15" customHeight="1" x14ac:dyDescent="0.25">
      <c r="A44" s="39"/>
      <c r="B44" s="46" t="s">
        <v>144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1"/>
      <c r="N44" s="41">
        <v>3495.7</v>
      </c>
      <c r="O44" s="47"/>
    </row>
    <row r="45" spans="1:16" ht="15" customHeight="1" x14ac:dyDescent="0.25">
      <c r="A45" s="39"/>
      <c r="B45" s="46" t="s">
        <v>145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>
        <v>2320.6999999999998</v>
      </c>
      <c r="O45" s="47"/>
    </row>
    <row r="46" spans="1:16" ht="15" customHeight="1" x14ac:dyDescent="0.25">
      <c r="A46" s="39"/>
      <c r="B46" s="46" t="s">
        <v>146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1"/>
      <c r="N46" s="48">
        <v>269.8</v>
      </c>
      <c r="O46" s="47"/>
    </row>
    <row r="47" spans="1:16" ht="15" customHeight="1" x14ac:dyDescent="0.25">
      <c r="A47" s="37" t="s">
        <v>147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9"/>
      <c r="M47" s="41"/>
      <c r="N47" s="41"/>
      <c r="O47" s="45">
        <f>SUM(N48:N55)</f>
        <v>97.1</v>
      </c>
      <c r="P47" s="39"/>
    </row>
    <row r="48" spans="1:16" ht="15" customHeight="1" x14ac:dyDescent="0.25">
      <c r="A48" s="39"/>
      <c r="B48" s="46" t="s">
        <v>148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1"/>
      <c r="N48" s="41">
        <v>0.4</v>
      </c>
      <c r="O48" s="47"/>
    </row>
    <row r="49" spans="1:16" ht="15" customHeight="1" x14ac:dyDescent="0.25">
      <c r="A49" s="39"/>
      <c r="B49" s="46" t="s">
        <v>149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1"/>
      <c r="N49" s="53">
        <v>28.2</v>
      </c>
      <c r="O49" s="47"/>
    </row>
    <row r="50" spans="1:16" ht="12.75" hidden="1" customHeight="1" x14ac:dyDescent="0.25">
      <c r="A50" s="39"/>
      <c r="B50" s="46" t="s">
        <v>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1"/>
      <c r="N50" s="41">
        <v>0</v>
      </c>
      <c r="O50" s="47"/>
    </row>
    <row r="51" spans="1:16" ht="12" customHeight="1" x14ac:dyDescent="0.25">
      <c r="A51" s="39"/>
      <c r="B51" s="46" t="s">
        <v>150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9"/>
      <c r="N51" s="41">
        <v>50.4</v>
      </c>
      <c r="O51" s="47"/>
    </row>
    <row r="52" spans="1:16" ht="11.25" hidden="1" customHeight="1" x14ac:dyDescent="0.25">
      <c r="A52" s="39"/>
      <c r="B52" s="46" t="s">
        <v>151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1"/>
      <c r="N52" s="41">
        <v>0</v>
      </c>
      <c r="O52" s="47"/>
    </row>
    <row r="53" spans="1:16" ht="13.5" hidden="1" customHeight="1" x14ac:dyDescent="0.25">
      <c r="A53" s="39"/>
      <c r="B53" s="46" t="s">
        <v>152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1"/>
      <c r="N53" s="41"/>
      <c r="O53" s="47"/>
    </row>
    <row r="54" spans="1:16" ht="15" customHeight="1" x14ac:dyDescent="0.25">
      <c r="A54" s="39"/>
      <c r="B54" s="46" t="s">
        <v>45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1"/>
      <c r="N54" s="48">
        <v>18.100000000000001</v>
      </c>
      <c r="O54" s="47"/>
    </row>
    <row r="55" spans="1:16" ht="15" customHeight="1" x14ac:dyDescent="0.25">
      <c r="A55" s="37" t="s">
        <v>153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9"/>
      <c r="M55" s="41"/>
      <c r="N55" s="41"/>
      <c r="O55" s="45">
        <f>SUM(N56:N58)</f>
        <v>664.19999999999993</v>
      </c>
      <c r="P55" s="39"/>
    </row>
    <row r="56" spans="1:16" ht="15" customHeight="1" x14ac:dyDescent="0.25">
      <c r="A56" s="39"/>
      <c r="B56" s="46" t="s">
        <v>73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1"/>
      <c r="N56" s="41">
        <v>601.79999999999995</v>
      </c>
      <c r="O56" s="47"/>
    </row>
    <row r="57" spans="1:16" ht="15" customHeight="1" x14ac:dyDescent="0.25">
      <c r="A57" s="39"/>
      <c r="B57" s="46" t="s">
        <v>154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1"/>
      <c r="N57" s="41">
        <v>62.4</v>
      </c>
      <c r="O57" s="47"/>
    </row>
    <row r="58" spans="1:16" ht="15" customHeight="1" x14ac:dyDescent="0.25">
      <c r="A58" s="37" t="s">
        <v>155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9"/>
      <c r="M58" s="41"/>
      <c r="N58" s="41"/>
      <c r="O58" s="54">
        <f>SUM(O32+O36+O43+O47+O55)</f>
        <v>10825.9</v>
      </c>
    </row>
    <row r="59" spans="1:16" x14ac:dyDescent="0.25">
      <c r="O59" s="47"/>
    </row>
    <row r="60" spans="1:16" ht="18" customHeight="1" thickBot="1" x14ac:dyDescent="0.3">
      <c r="A60" s="37" t="s">
        <v>156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9"/>
      <c r="M60" s="41"/>
      <c r="N60" s="41"/>
      <c r="O60" s="51">
        <f>SUM(O7+O12+O17-O32-O36-O43-O47-O55)</f>
        <v>1390.099999999999</v>
      </c>
    </row>
    <row r="61" spans="1:16" ht="15.75" hidden="1" thickTop="1" x14ac:dyDescent="0.25">
      <c r="A61" s="39"/>
      <c r="B61" s="46" t="s">
        <v>89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55">
        <v>0</v>
      </c>
    </row>
    <row r="62" spans="1:16" s="11" customFormat="1" ht="16.5" hidden="1" thickTop="1" thickBot="1" x14ac:dyDescent="0.3">
      <c r="A62" s="37" t="s">
        <v>157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M62" s="12"/>
      <c r="N62" s="12"/>
      <c r="O62" s="56">
        <f>+O60-O61</f>
        <v>1390.099999999999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2018-12-07T18:30:37Z</cp:lastPrinted>
  <dcterms:created xsi:type="dcterms:W3CDTF">2011-03-04T20:56:38Z</dcterms:created>
  <dcterms:modified xsi:type="dcterms:W3CDTF">2018-12-31T17:57:22Z</dcterms:modified>
</cp:coreProperties>
</file>