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3655" windowHeight="9225"/>
  </bookViews>
  <sheets>
    <sheet name="BG" sheetId="1" r:id="rId1"/>
  </sheets>
  <externalReferences>
    <externalReference r:id="rId2"/>
    <externalReference r:id="rId3"/>
  </externalReferences>
  <definedNames>
    <definedName name="_xlnm.Print_Area" localSheetId="0">BG!$A$1:$C$121</definedName>
  </definedNames>
  <calcPr calcId="125725"/>
</workbook>
</file>

<file path=xl/calcChain.xml><?xml version="1.0" encoding="utf-8"?>
<calcChain xmlns="http://schemas.openxmlformats.org/spreadsheetml/2006/main">
  <c r="B75" i="1"/>
  <c r="B74"/>
  <c r="C63"/>
  <c r="C62"/>
  <c r="C60"/>
  <c r="C59"/>
  <c r="C58"/>
  <c r="C57"/>
  <c r="C56"/>
  <c r="C55"/>
  <c r="C54"/>
  <c r="C53"/>
  <c r="C52"/>
  <c r="C51"/>
  <c r="C64" s="1"/>
  <c r="C47"/>
  <c r="C46"/>
  <c r="C45"/>
  <c r="C44"/>
  <c r="C43"/>
  <c r="C42"/>
  <c r="C41"/>
  <c r="C40" s="1"/>
  <c r="C39"/>
  <c r="C38"/>
  <c r="C37"/>
  <c r="C36"/>
  <c r="C35"/>
  <c r="C34"/>
  <c r="C29" s="1"/>
  <c r="C48" s="1"/>
  <c r="C33"/>
  <c r="C32"/>
  <c r="C31"/>
  <c r="C30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 s="1"/>
  <c r="C26" s="1"/>
  <c r="B7"/>
  <c r="C65" l="1"/>
</calcChain>
</file>

<file path=xl/sharedStrings.xml><?xml version="1.0" encoding="utf-8"?>
<sst xmlns="http://schemas.openxmlformats.org/spreadsheetml/2006/main" count="99" uniqueCount="96">
  <si>
    <t>BOLSA DE VALORES DE EL SALVADOR, S.A. DE C.V.</t>
  </si>
  <si>
    <t>BALANCE GENERAL AL 30 DE NOVIEMBRE DE 2018</t>
  </si>
  <si>
    <t>CIFRAS EN MILES DE US$</t>
  </si>
  <si>
    <t>ACTIVO</t>
  </si>
  <si>
    <t>ACTIVO CORRIENTE</t>
  </si>
  <si>
    <t>BANCOS Y OTRAS INSTITUCIONES FINANCIERAS</t>
  </si>
  <si>
    <t>DISPONIBLE RESTRINGIDO</t>
  </si>
  <si>
    <t>INVERSIONES FINANCIERAS</t>
  </si>
  <si>
    <t>CUENTAS Y DOCUMENTOS POR COBRAR A CLIENTES</t>
  </si>
  <si>
    <t>CUENTAS Y DOCUMENTOS POR COBRAR RELACIONADAS.</t>
  </si>
  <si>
    <t>RENDIMIENTOS POR COBRAR</t>
  </si>
  <si>
    <t>IMPUESTOS</t>
  </si>
  <si>
    <t>GASTOS PAGADOS POR ANTICIPADO</t>
  </si>
  <si>
    <t>ACTIVO NO CORRIENTE</t>
  </si>
  <si>
    <t>INMUEBLES</t>
  </si>
  <si>
    <t>MUEBLES</t>
  </si>
  <si>
    <t>MEJORAS EN PROPIEDAD PLANTA Y EQUIPO</t>
  </si>
  <si>
    <t>INVERSIONES FINANCIERAS A LARGO PLAZO</t>
  </si>
  <si>
    <t>CUENTAS Y DOCUMENTOS POR COBRAR A CLIENTES A LARGO PLAZO</t>
  </si>
  <si>
    <t>CUENTAS Y DOCUMENTOS POR COBRAR A LARGO PLAZO RELACIONADAS</t>
  </si>
  <si>
    <t>ACTIVOS INTANGIBLES</t>
  </si>
  <si>
    <t>OBRAS DE CONSTRUCCIÓN EN PROCESO</t>
  </si>
  <si>
    <t>ACTIVOS DE LARGO PLAZO POSEÍDOS PARA LA VENTA</t>
  </si>
  <si>
    <t>TOTAL ACTIVO</t>
  </si>
  <si>
    <t>PASIVO</t>
  </si>
  <si>
    <t>PASIVO CORRIENTE</t>
  </si>
  <si>
    <t>PRESTAMOS Y SOBREGIROS CON BANCOS LOCALES</t>
  </si>
  <si>
    <t>PORCION CORRIENTE DE PASIVOS A LARGO PLAZO</t>
  </si>
  <si>
    <t>OBLIGACIONES POR SERVICIOS DE CUSTODIA Y ADMINISTRACIÓN</t>
  </si>
  <si>
    <t>CUENTAS POR PAGAR</t>
  </si>
  <si>
    <t>CUENTAS POR PAGAR RELACIONADAS</t>
  </si>
  <si>
    <t>IMPUESTOS POR PAGAR</t>
  </si>
  <si>
    <t>DIVIDENDOS POR PAGAR</t>
  </si>
  <si>
    <t>PASIVOS FINANCIEROS NEGOCIABLES</t>
  </si>
  <si>
    <t>OTROS PASIVOS FINANCIEROS A VALOR RAZONABLE CON EFECTO EN LOS RESULTADOS</t>
  </si>
  <si>
    <t>INSTRUMENTOS FINANCIEROS DERIVADOS DE COBERTURA</t>
  </si>
  <si>
    <t>PASIVO NO CORRIENTE</t>
  </si>
  <si>
    <t>PRESTAMOS BANCARIOS DE LARGO PLAZO</t>
  </si>
  <si>
    <t>OTROS PRESTAMOS A LARGO PLAZO</t>
  </si>
  <si>
    <t>OBLIGACIONES CON EMPRESAS RELACIONADAS A LARGO PLAZO</t>
  </si>
  <si>
    <t>IMPUESTO SOBRE LA RENTA DIFERIDO</t>
  </si>
  <si>
    <t>INGRESOS DIFERIDOS</t>
  </si>
  <si>
    <t>OBLIGACIONES BAJO ARRENDAMIENTO FINANCIERO</t>
  </si>
  <si>
    <t>ESTIMACION PARA OBLIGACIONES LABORALES</t>
  </si>
  <si>
    <t>TOTAL PASIVO</t>
  </si>
  <si>
    <t>PATRIMONIO NETO</t>
  </si>
  <si>
    <t>CAPITAL</t>
  </si>
  <si>
    <t>CAPITAL SOCIAL</t>
  </si>
  <si>
    <t>CAPITAL ADICIONAL</t>
  </si>
  <si>
    <t>RESERVAS DE CAPITAL</t>
  </si>
  <si>
    <t>REVALUACIONES</t>
  </si>
  <si>
    <t>REVALUACIONES DE INMUEBLES</t>
  </si>
  <si>
    <t>REVALUACIONES DE MUEBLES</t>
  </si>
  <si>
    <t>REVALUACIONES DE INVERSIONES</t>
  </si>
  <si>
    <t>REVALUACIONES DE ACTIVOS DE LARGO PLAZO POSEÍDOS PARA LA VENTA</t>
  </si>
  <si>
    <t>RESULTADOS</t>
  </si>
  <si>
    <t>RESULTADOS ACUMULADOS DE EJERCICIOS ANTERIORES</t>
  </si>
  <si>
    <t>RESULTADOS DEL PRESENTE EJERCICIO</t>
  </si>
  <si>
    <t>TOTAL PATRIMONIO</t>
  </si>
  <si>
    <t>TOTAL PASIVO MAS PATRIMONIO</t>
  </si>
  <si>
    <t>ESTADO DE RESULTADOS DEL 1 DE ENERO AL 30 DE NOVIEMBRE DE 2018</t>
  </si>
  <si>
    <t>INGRESOS</t>
  </si>
  <si>
    <t>INGRESOS POR SERVICIOS DE DEPOSITO CUSTODIA Y ADMINISTRACIÓN A NO EMISORES.</t>
  </si>
  <si>
    <t>INGRESOS POR SERVICIOS DE DEPOSITO CUSTODIA Y ADMINISTRACIÓN A EMISORES.</t>
  </si>
  <si>
    <t>INGRESOS DIVERSOS</t>
  </si>
  <si>
    <t>TOTAL DE INGRESOS DE OPERACIÒN</t>
  </si>
  <si>
    <t>EGRESOS</t>
  </si>
  <si>
    <t>GASTOS DE OPERACIÓN</t>
  </si>
  <si>
    <t>GASTOS DE OPERACIÓN BURSÁTIL Y POR SERVICIOS DE CUSTODIA Y DEPOSITO</t>
  </si>
  <si>
    <t>GASTOS GENERALES DE ADMINISTRACION Y DE PERSONAL.</t>
  </si>
  <si>
    <t>GASTOS  POR DEPRECIACION, AMORTIZACION Y DETERIORO  POR OPERACIONES CORRIENTES</t>
  </si>
  <si>
    <t>TOTAL DE GASTOS DE OPERACIÒN</t>
  </si>
  <si>
    <t>RESULTADOS DE OPERACIÒN</t>
  </si>
  <si>
    <t>INGRESOS FINANCIEROS</t>
  </si>
  <si>
    <t>OPERACIONES DE COMPRAVENTA DE MONEDA EXTRANJERA</t>
  </si>
  <si>
    <t>INGRESOS POR INVERSIONES FINANCIERAS</t>
  </si>
  <si>
    <t>INGRESOS POR CUENTAS Y DOCUMENTOS POR COBRAR</t>
  </si>
  <si>
    <t>RECUPERACIÓN DE ACTIVOS FINANCIEROS</t>
  </si>
  <si>
    <t>OTROS INGRESOS FINANCIEROS</t>
  </si>
  <si>
    <t>TOTAL DE INGRESOS FINANCIEROS</t>
  </si>
  <si>
    <t>RESULTADOS ANTES DE GASTOS FINANCIEROS</t>
  </si>
  <si>
    <t>GASTOS FINANCIEROS</t>
  </si>
  <si>
    <t>GASTOS DE OPERACIONES POR CAMBIO DE MONEDA EXTRANJERA</t>
  </si>
  <si>
    <t>GASTOS DE OPERACIÓN POR INVERSIONES PROPIAS</t>
  </si>
  <si>
    <t>GASTOS POR OBLIGACIONES CON INSTITUCIONES FINANCIERAS</t>
  </si>
  <si>
    <t>GASTOS POR CUENTAS Y DOCUMENTOS POR PAGAR</t>
  </si>
  <si>
    <t>GASTOS POR BIENES RECIBIDOS EN ARRENDAMIENTO FINANCIERO</t>
  </si>
  <si>
    <t>OTROS GASTOS FINANCIEROS</t>
  </si>
  <si>
    <t>PROVISIONES PARA INCOBRABILIDAD Y DESVALORIZACION DE INVERSIONES</t>
  </si>
  <si>
    <t>TOTAL DE GASTOS FINANCIEROS</t>
  </si>
  <si>
    <t>UTILIDAD ANTES DE IMPUESTO SOBRE LA RENTA</t>
  </si>
  <si>
    <t>IMPUESTO SOBRE LA RENTA</t>
  </si>
  <si>
    <t>UTILIDAD DESPUES DE IMPUESTOS</t>
  </si>
  <si>
    <t>INGRESOS EXTRAORDINARIOS</t>
  </si>
  <si>
    <t>GASTOS EXTRAORDINARIOS</t>
  </si>
  <si>
    <t>UTILIDAD DEL PERIODO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</si>
</sst>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44" fontId="2" fillId="0" borderId="0" xfId="1" applyFont="1"/>
    <xf numFmtId="0" fontId="3" fillId="0" borderId="0" xfId="0" applyFont="1"/>
    <xf numFmtId="44" fontId="3" fillId="0" borderId="0" xfId="1" applyFont="1"/>
    <xf numFmtId="4" fontId="0" fillId="0" borderId="0" xfId="0" applyNumberFormat="1" applyFill="1"/>
    <xf numFmtId="0" fontId="2" fillId="0" borderId="0" xfId="0" applyFont="1" applyFill="1"/>
    <xf numFmtId="44" fontId="0" fillId="0" borderId="0" xfId="0" applyNumberFormat="1"/>
    <xf numFmtId="4" fontId="0" fillId="0" borderId="0" xfId="0" applyNumberFormat="1"/>
    <xf numFmtId="44" fontId="2" fillId="0" borderId="0" xfId="1" applyFont="1" applyFill="1"/>
    <xf numFmtId="44" fontId="3" fillId="0" borderId="0" xfId="0" applyNumberFormat="1" applyFont="1"/>
    <xf numFmtId="0" fontId="3" fillId="0" borderId="0" xfId="0" applyFont="1" applyFill="1"/>
    <xf numFmtId="44" fontId="2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miranda/Documents/plantill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lantilla%20Bves%20Nov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Hoja3"/>
    </sheetNames>
    <sheetDataSet>
      <sheetData sheetId="0" refreshError="1">
        <row r="8">
          <cell r="B8" t="str">
            <v>EFECTIVO Y SUS EQUIVALENTES</v>
          </cell>
        </row>
        <row r="1254">
          <cell r="B1254" t="str">
            <v>INGRESOS DE OPERACIÓN</v>
          </cell>
        </row>
        <row r="1255">
          <cell r="B1255" t="str">
            <v>INGRESOS POR OPERACIONES BURSÁTILES Y SERVICIOS DE COMPENSACION Y LIQUIDACIÓN.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G"/>
      <sheetName val="ER"/>
      <sheetName val="DATA"/>
    </sheetNames>
    <sheetDataSet>
      <sheetData sheetId="0"/>
      <sheetData sheetId="1">
        <row r="52">
          <cell r="C52">
            <v>494.35210999999987</v>
          </cell>
        </row>
      </sheetData>
      <sheetData sheetId="2">
        <row r="8">
          <cell r="G8">
            <v>700</v>
          </cell>
        </row>
        <row r="15">
          <cell r="G15">
            <v>49051.5</v>
          </cell>
        </row>
        <row r="78">
          <cell r="G78">
            <v>12872.38</v>
          </cell>
        </row>
        <row r="124">
          <cell r="G124">
            <v>3593936.18</v>
          </cell>
        </row>
        <row r="267">
          <cell r="G267">
            <v>23482.16</v>
          </cell>
        </row>
        <row r="353">
          <cell r="G353">
            <v>9940.17</v>
          </cell>
        </row>
        <row r="471">
          <cell r="G471">
            <v>19687.490000000002</v>
          </cell>
        </row>
        <row r="521">
          <cell r="G521">
            <v>35273.379999999997</v>
          </cell>
        </row>
        <row r="531">
          <cell r="G531">
            <v>44874.52</v>
          </cell>
        </row>
        <row r="593">
          <cell r="G593">
            <v>1106622.1200000001</v>
          </cell>
        </row>
        <row r="608">
          <cell r="G608">
            <v>58849.84</v>
          </cell>
        </row>
        <row r="641">
          <cell r="G641">
            <v>47388.35</v>
          </cell>
        </row>
        <row r="649">
          <cell r="G649">
            <v>0</v>
          </cell>
        </row>
        <row r="704">
          <cell r="G704">
            <v>0</v>
          </cell>
        </row>
        <row r="743">
          <cell r="G743">
            <v>0</v>
          </cell>
        </row>
        <row r="762">
          <cell r="G762">
            <v>11250.51</v>
          </cell>
        </row>
        <row r="779">
          <cell r="G779">
            <v>0</v>
          </cell>
        </row>
        <row r="782">
          <cell r="G782">
            <v>0</v>
          </cell>
        </row>
        <row r="798">
          <cell r="G798">
            <v>-5112.04</v>
          </cell>
        </row>
        <row r="809">
          <cell r="G809">
            <v>0</v>
          </cell>
        </row>
        <row r="819">
          <cell r="G819">
            <v>0</v>
          </cell>
        </row>
        <row r="852">
          <cell r="G852">
            <v>-64339.97</v>
          </cell>
        </row>
        <row r="902">
          <cell r="G902">
            <v>-115506.16</v>
          </cell>
        </row>
        <row r="913">
          <cell r="G913">
            <v>-88128.07</v>
          </cell>
        </row>
        <row r="925">
          <cell r="G925">
            <v>0</v>
          </cell>
        </row>
        <row r="926">
          <cell r="G926">
            <v>0</v>
          </cell>
        </row>
        <row r="931">
          <cell r="G931">
            <v>0</v>
          </cell>
        </row>
        <row r="936">
          <cell r="G936">
            <v>0</v>
          </cell>
        </row>
        <row r="940">
          <cell r="G940">
            <v>0</v>
          </cell>
        </row>
        <row r="947">
          <cell r="G947">
            <v>-6628.69</v>
          </cell>
        </row>
        <row r="951">
          <cell r="G951">
            <v>0</v>
          </cell>
        </row>
        <row r="956">
          <cell r="G956">
            <v>-89065.64</v>
          </cell>
        </row>
        <row r="959">
          <cell r="G959">
            <v>0</v>
          </cell>
        </row>
        <row r="971">
          <cell r="G971">
            <v>-18849.48</v>
          </cell>
        </row>
        <row r="978">
          <cell r="G978">
            <v>-3200000</v>
          </cell>
        </row>
        <row r="979">
          <cell r="G979">
            <v>-3200000</v>
          </cell>
        </row>
        <row r="987">
          <cell r="G987">
            <v>0</v>
          </cell>
        </row>
        <row r="990">
          <cell r="G990">
            <v>-800000</v>
          </cell>
        </row>
        <row r="991">
          <cell r="G991">
            <v>-800000</v>
          </cell>
        </row>
        <row r="1004">
          <cell r="G1004">
            <v>133685.10999999999</v>
          </cell>
        </row>
        <row r="1005">
          <cell r="G1005">
            <v>0</v>
          </cell>
        </row>
        <row r="1008">
          <cell r="G1008">
            <v>0</v>
          </cell>
        </row>
        <row r="1011">
          <cell r="G1011">
            <v>133685.10999999999</v>
          </cell>
        </row>
        <row r="1018">
          <cell r="G1018">
            <v>0</v>
          </cell>
        </row>
        <row r="1024">
          <cell r="G1024">
            <v>-265631.55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0"/>
  <sheetViews>
    <sheetView tabSelected="1" view="pageBreakPreview" topLeftCell="A52" zoomScaleNormal="100" zoomScaleSheetLayoutView="100" workbookViewId="0">
      <selection activeCell="B101" sqref="B101"/>
    </sheetView>
  </sheetViews>
  <sheetFormatPr baseColWidth="10" defaultRowHeight="15"/>
  <cols>
    <col min="1" max="1" width="8.42578125" customWidth="1"/>
    <col min="2" max="2" width="78.5703125" customWidth="1"/>
    <col min="3" max="3" width="16.7109375" customWidth="1"/>
    <col min="6" max="6" width="13.28515625" bestFit="1" customWidth="1"/>
  </cols>
  <sheetData>
    <row r="1" spans="1:3" ht="15.75">
      <c r="A1" s="1" t="s">
        <v>0</v>
      </c>
      <c r="B1" s="1"/>
      <c r="C1" s="1"/>
    </row>
    <row r="2" spans="1:3" ht="15.75">
      <c r="A2" s="1" t="s">
        <v>1</v>
      </c>
      <c r="B2" s="1"/>
      <c r="C2" s="1"/>
    </row>
    <row r="3" spans="1:3" ht="15.75">
      <c r="A3" s="1" t="s">
        <v>2</v>
      </c>
      <c r="B3" s="1"/>
      <c r="C3" s="1"/>
    </row>
    <row r="4" spans="1:3" ht="15.75">
      <c r="A4" s="1"/>
      <c r="B4" s="1"/>
      <c r="C4" s="1"/>
    </row>
    <row r="5" spans="1:3" ht="15.75">
      <c r="A5" s="1">
        <v>1</v>
      </c>
      <c r="B5" s="1" t="s">
        <v>3</v>
      </c>
      <c r="C5" s="2"/>
    </row>
    <row r="6" spans="1:3" ht="15.75">
      <c r="A6" s="1">
        <v>11</v>
      </c>
      <c r="B6" s="1" t="s">
        <v>4</v>
      </c>
      <c r="C6" s="2">
        <f>SUM(C7:C15)</f>
        <v>3789.8177799999999</v>
      </c>
    </row>
    <row r="7" spans="1:3" ht="15.75">
      <c r="A7" s="1">
        <v>110</v>
      </c>
      <c r="B7" s="1" t="str">
        <f>[1]Hoja2!$B$8</f>
        <v>EFECTIVO Y SUS EQUIVALENTES</v>
      </c>
      <c r="C7" s="2">
        <f>[2]DATA!G8/1000</f>
        <v>0.7</v>
      </c>
    </row>
    <row r="8" spans="1:3" ht="15.75">
      <c r="A8" s="1">
        <v>111</v>
      </c>
      <c r="B8" s="1" t="s">
        <v>5</v>
      </c>
      <c r="C8" s="2">
        <f>[2]DATA!G15/1000</f>
        <v>49.051499999999997</v>
      </c>
    </row>
    <row r="9" spans="1:3" ht="15.75">
      <c r="A9" s="1">
        <v>112</v>
      </c>
      <c r="B9" s="1" t="s">
        <v>6</v>
      </c>
      <c r="C9" s="2">
        <f>[2]DATA!G78/1000</f>
        <v>12.87238</v>
      </c>
    </row>
    <row r="10" spans="1:3" ht="15.75">
      <c r="A10" s="1">
        <v>113</v>
      </c>
      <c r="B10" s="1" t="s">
        <v>7</v>
      </c>
      <c r="C10" s="2">
        <f>[2]DATA!G124/1000</f>
        <v>3593.9361800000001</v>
      </c>
    </row>
    <row r="11" spans="1:3" ht="15.75">
      <c r="A11" s="1">
        <v>114</v>
      </c>
      <c r="B11" s="1" t="s">
        <v>8</v>
      </c>
      <c r="C11" s="2">
        <f>[2]DATA!G267/1000</f>
        <v>23.48216</v>
      </c>
    </row>
    <row r="12" spans="1:3" ht="15.75">
      <c r="A12" s="1">
        <v>115</v>
      </c>
      <c r="B12" s="1" t="s">
        <v>9</v>
      </c>
      <c r="C12" s="2">
        <f>[2]DATA!G353/1000</f>
        <v>9.9401700000000002</v>
      </c>
    </row>
    <row r="13" spans="1:3" ht="15.75">
      <c r="A13" s="1">
        <v>116</v>
      </c>
      <c r="B13" s="1" t="s">
        <v>10</v>
      </c>
      <c r="C13" s="2">
        <f>[2]DATA!G471/1000</f>
        <v>19.68749</v>
      </c>
    </row>
    <row r="14" spans="1:3" ht="15.75">
      <c r="A14" s="1">
        <v>117</v>
      </c>
      <c r="B14" s="1" t="s">
        <v>11</v>
      </c>
      <c r="C14" s="2">
        <f>[2]DATA!G521/1000</f>
        <v>35.273379999999996</v>
      </c>
    </row>
    <row r="15" spans="1:3" ht="15.75">
      <c r="A15" s="1">
        <v>118</v>
      </c>
      <c r="B15" s="1" t="s">
        <v>12</v>
      </c>
      <c r="C15" s="2">
        <f>[2]DATA!G531/1000</f>
        <v>44.874519999999997</v>
      </c>
    </row>
    <row r="16" spans="1:3" ht="15.75">
      <c r="A16" s="1">
        <v>12</v>
      </c>
      <c r="B16" s="1" t="s">
        <v>13</v>
      </c>
      <c r="C16" s="2">
        <f>SUM(C17:C25)</f>
        <v>1224.1108200000003</v>
      </c>
    </row>
    <row r="17" spans="1:6" ht="15.75">
      <c r="A17" s="1">
        <v>120</v>
      </c>
      <c r="B17" s="1" t="s">
        <v>14</v>
      </c>
      <c r="C17" s="2">
        <f>[2]DATA!G593/1000</f>
        <v>1106.6221200000002</v>
      </c>
    </row>
    <row r="18" spans="1:6" ht="15.75">
      <c r="A18" s="1">
        <v>121</v>
      </c>
      <c r="B18" s="1" t="s">
        <v>15</v>
      </c>
      <c r="C18" s="2">
        <f>[2]DATA!G608/1000</f>
        <v>58.849839999999993</v>
      </c>
    </row>
    <row r="19" spans="1:6" ht="15.75">
      <c r="A19" s="1">
        <v>122</v>
      </c>
      <c r="B19" s="1" t="s">
        <v>16</v>
      </c>
      <c r="C19" s="2">
        <f>[2]DATA!G641/1000</f>
        <v>47.388349999999996</v>
      </c>
    </row>
    <row r="20" spans="1:6" ht="15.75">
      <c r="A20" s="1">
        <v>123</v>
      </c>
      <c r="B20" s="1" t="s">
        <v>17</v>
      </c>
      <c r="C20" s="2">
        <f>[2]DATA!G649/1000</f>
        <v>0</v>
      </c>
    </row>
    <row r="21" spans="1:6" ht="15.75">
      <c r="A21" s="1">
        <v>124</v>
      </c>
      <c r="B21" s="1" t="s">
        <v>18</v>
      </c>
      <c r="C21" s="2">
        <f>[2]DATA!G704/1000</f>
        <v>0</v>
      </c>
    </row>
    <row r="22" spans="1:6" ht="15.75">
      <c r="A22" s="1">
        <v>125</v>
      </c>
      <c r="B22" s="1" t="s">
        <v>19</v>
      </c>
      <c r="C22" s="2">
        <f>[2]DATA!G743/1000</f>
        <v>0</v>
      </c>
    </row>
    <row r="23" spans="1:6" ht="15.75">
      <c r="A23" s="1">
        <v>126</v>
      </c>
      <c r="B23" s="1" t="s">
        <v>20</v>
      </c>
      <c r="C23" s="2">
        <f>[2]DATA!G762/1000</f>
        <v>11.25051</v>
      </c>
    </row>
    <row r="24" spans="1:6" ht="15.75">
      <c r="A24" s="1">
        <v>127</v>
      </c>
      <c r="B24" s="1" t="s">
        <v>21</v>
      </c>
      <c r="C24" s="2">
        <f>[2]DATA!G779</f>
        <v>0</v>
      </c>
    </row>
    <row r="25" spans="1:6" ht="15.75">
      <c r="A25" s="1">
        <v>128</v>
      </c>
      <c r="B25" s="1" t="s">
        <v>22</v>
      </c>
      <c r="C25" s="2">
        <f>[2]DATA!G782</f>
        <v>0</v>
      </c>
    </row>
    <row r="26" spans="1:6" ht="15.75">
      <c r="A26" s="1"/>
      <c r="B26" s="3" t="s">
        <v>23</v>
      </c>
      <c r="C26" s="4">
        <f>C6+C16</f>
        <v>5013.9286000000002</v>
      </c>
      <c r="F26" s="5"/>
    </row>
    <row r="27" spans="1:6" ht="15.75">
      <c r="A27" s="1"/>
      <c r="B27" s="1"/>
      <c r="C27" s="2"/>
    </row>
    <row r="28" spans="1:6" ht="15.75">
      <c r="A28" s="1">
        <v>2</v>
      </c>
      <c r="B28" s="1" t="s">
        <v>24</v>
      </c>
      <c r="C28" s="2"/>
    </row>
    <row r="29" spans="1:6" ht="15.75">
      <c r="A29" s="1">
        <v>21</v>
      </c>
      <c r="B29" s="1" t="s">
        <v>25</v>
      </c>
      <c r="C29" s="2">
        <f>SUM(C30:C39)</f>
        <v>273.08623999999998</v>
      </c>
    </row>
    <row r="30" spans="1:6" ht="15.75">
      <c r="A30" s="1">
        <v>210</v>
      </c>
      <c r="B30" s="6" t="s">
        <v>26</v>
      </c>
      <c r="C30" s="2">
        <f>-[2]DATA!G798/1000</f>
        <v>5.1120400000000004</v>
      </c>
    </row>
    <row r="31" spans="1:6" ht="15.75">
      <c r="A31" s="1">
        <v>211</v>
      </c>
      <c r="B31" s="1" t="s">
        <v>27</v>
      </c>
      <c r="C31" s="2">
        <f>-[2]DATA!G809/1000</f>
        <v>0</v>
      </c>
    </row>
    <row r="32" spans="1:6" ht="15.75">
      <c r="A32" s="1">
        <v>212</v>
      </c>
      <c r="B32" s="1" t="s">
        <v>28</v>
      </c>
      <c r="C32" s="2">
        <f>[2]DATA!G819/1000</f>
        <v>0</v>
      </c>
    </row>
    <row r="33" spans="1:9" ht="15.75">
      <c r="A33" s="1">
        <v>213</v>
      </c>
      <c r="B33" s="1" t="s">
        <v>29</v>
      </c>
      <c r="C33" s="2">
        <f>-[2]DATA!G852/1000</f>
        <v>64.339970000000008</v>
      </c>
    </row>
    <row r="34" spans="1:9" ht="15.75">
      <c r="A34" s="1">
        <v>214</v>
      </c>
      <c r="B34" s="1" t="s">
        <v>30</v>
      </c>
      <c r="C34" s="2">
        <f>-[2]DATA!G902/1000</f>
        <v>115.50616000000001</v>
      </c>
      <c r="F34" s="7"/>
    </row>
    <row r="35" spans="1:9" ht="15.75">
      <c r="A35" s="1">
        <v>215</v>
      </c>
      <c r="B35" s="1" t="s">
        <v>31</v>
      </c>
      <c r="C35" s="2">
        <f>-[2]DATA!G913/1000</f>
        <v>88.128070000000008</v>
      </c>
    </row>
    <row r="36" spans="1:9" ht="15.75">
      <c r="A36" s="1">
        <v>216</v>
      </c>
      <c r="B36" s="1" t="s">
        <v>32</v>
      </c>
      <c r="C36" s="2">
        <f>[2]DATA!G925/1000</f>
        <v>0</v>
      </c>
    </row>
    <row r="37" spans="1:9" ht="15.75">
      <c r="A37" s="1">
        <v>217</v>
      </c>
      <c r="B37" s="1" t="s">
        <v>33</v>
      </c>
      <c r="C37" s="2">
        <f>[2]DATA!G926</f>
        <v>0</v>
      </c>
    </row>
    <row r="38" spans="1:9" ht="15.75">
      <c r="A38" s="1">
        <v>218</v>
      </c>
      <c r="B38" s="1" t="s">
        <v>34</v>
      </c>
      <c r="C38" s="2">
        <f>[2]DATA!G931/1000</f>
        <v>0</v>
      </c>
    </row>
    <row r="39" spans="1:9" ht="15.75">
      <c r="A39" s="1">
        <v>219</v>
      </c>
      <c r="B39" s="1" t="s">
        <v>35</v>
      </c>
      <c r="C39" s="2">
        <f>[2]DATA!G925</f>
        <v>0</v>
      </c>
    </row>
    <row r="40" spans="1:9" ht="15.75">
      <c r="A40" s="1">
        <v>22</v>
      </c>
      <c r="B40" s="1" t="s">
        <v>36</v>
      </c>
      <c r="C40" s="2">
        <f>SUM(C41:C47)</f>
        <v>114.54381000000001</v>
      </c>
    </row>
    <row r="41" spans="1:9" ht="15.75">
      <c r="A41" s="1">
        <v>220</v>
      </c>
      <c r="B41" s="1" t="s">
        <v>37</v>
      </c>
      <c r="C41" s="2">
        <f>[2]DATA!G940/1000</f>
        <v>0</v>
      </c>
    </row>
    <row r="42" spans="1:9" ht="15.75">
      <c r="A42" s="1">
        <v>221</v>
      </c>
      <c r="B42" s="1" t="s">
        <v>38</v>
      </c>
      <c r="C42" s="2">
        <f>-[2]DATA!G947/1000</f>
        <v>6.6286899999999997</v>
      </c>
    </row>
    <row r="43" spans="1:9" ht="15.75">
      <c r="A43" s="1">
        <v>222</v>
      </c>
      <c r="B43" s="1" t="s">
        <v>39</v>
      </c>
      <c r="C43" s="2">
        <f>[2]DATA!G951/1000</f>
        <v>0</v>
      </c>
    </row>
    <row r="44" spans="1:9" ht="15.75">
      <c r="A44" s="1">
        <v>223</v>
      </c>
      <c r="B44" s="1" t="s">
        <v>40</v>
      </c>
      <c r="C44" s="2">
        <f>-[2]DATA!G956/1000</f>
        <v>89.065640000000002</v>
      </c>
    </row>
    <row r="45" spans="1:9" ht="15.75">
      <c r="A45" s="1">
        <v>224</v>
      </c>
      <c r="B45" s="1" t="s">
        <v>41</v>
      </c>
      <c r="C45" s="2">
        <f>[2]DATA!G959/1000</f>
        <v>0</v>
      </c>
    </row>
    <row r="46" spans="1:9" ht="15.75">
      <c r="A46" s="1">
        <v>225</v>
      </c>
      <c r="B46" s="1" t="s">
        <v>42</v>
      </c>
      <c r="C46" s="2">
        <f>[2]DATA!G936</f>
        <v>0</v>
      </c>
    </row>
    <row r="47" spans="1:9" ht="15.75">
      <c r="A47" s="1">
        <v>226</v>
      </c>
      <c r="B47" s="1" t="s">
        <v>43</v>
      </c>
      <c r="C47" s="2">
        <f>-[2]DATA!G971/1000</f>
        <v>18.84948</v>
      </c>
    </row>
    <row r="48" spans="1:9" ht="15.75">
      <c r="A48" s="1"/>
      <c r="B48" s="3" t="s">
        <v>44</v>
      </c>
      <c r="C48" s="2">
        <f>C29+C40</f>
        <v>387.63004999999998</v>
      </c>
      <c r="G48" s="5"/>
      <c r="I48" s="5"/>
    </row>
    <row r="49" spans="1:9" ht="15.75">
      <c r="A49" s="1"/>
      <c r="B49" s="1"/>
      <c r="C49" s="2"/>
      <c r="I49" s="5"/>
    </row>
    <row r="50" spans="1:9" ht="15.75">
      <c r="A50" s="1">
        <v>3</v>
      </c>
      <c r="B50" s="1" t="s">
        <v>45</v>
      </c>
      <c r="C50" s="2"/>
      <c r="I50" s="5"/>
    </row>
    <row r="51" spans="1:9" ht="15.75">
      <c r="A51" s="1">
        <v>31</v>
      </c>
      <c r="B51" s="1" t="s">
        <v>46</v>
      </c>
      <c r="C51" s="2">
        <f>-[2]DATA!G978/1000</f>
        <v>3200</v>
      </c>
      <c r="I51" s="5"/>
    </row>
    <row r="52" spans="1:9" ht="15.75">
      <c r="A52" s="1">
        <v>310</v>
      </c>
      <c r="B52" s="1" t="s">
        <v>47</v>
      </c>
      <c r="C52" s="2">
        <f>-[2]DATA!G979/1000</f>
        <v>3200</v>
      </c>
      <c r="I52" s="7"/>
    </row>
    <row r="53" spans="1:9" ht="15.75">
      <c r="A53" s="1">
        <v>311</v>
      </c>
      <c r="B53" s="1" t="s">
        <v>48</v>
      </c>
      <c r="C53" s="2">
        <f>[2]DATA!G987</f>
        <v>0</v>
      </c>
      <c r="I53" s="8"/>
    </row>
    <row r="54" spans="1:9" ht="15.75">
      <c r="A54" s="1">
        <v>32</v>
      </c>
      <c r="B54" s="1" t="s">
        <v>49</v>
      </c>
      <c r="C54" s="2">
        <f>-[2]DATA!G990/1000</f>
        <v>800</v>
      </c>
    </row>
    <row r="55" spans="1:9" ht="15.75">
      <c r="A55" s="1">
        <v>320</v>
      </c>
      <c r="B55" s="1" t="s">
        <v>49</v>
      </c>
      <c r="C55" s="2">
        <f>-[2]DATA!G991/1000</f>
        <v>800</v>
      </c>
    </row>
    <row r="56" spans="1:9" ht="15.75">
      <c r="A56" s="1">
        <v>33</v>
      </c>
      <c r="B56" s="1" t="s">
        <v>50</v>
      </c>
      <c r="C56" s="2">
        <f>-[2]DATA!G1004/1000</f>
        <v>-133.68510999999998</v>
      </c>
    </row>
    <row r="57" spans="1:9" ht="15.75">
      <c r="A57" s="1">
        <v>330</v>
      </c>
      <c r="B57" s="1" t="s">
        <v>51</v>
      </c>
      <c r="C57" s="2">
        <f>[2]DATA!G1005/1000</f>
        <v>0</v>
      </c>
    </row>
    <row r="58" spans="1:9" ht="15.75">
      <c r="A58" s="1">
        <v>331</v>
      </c>
      <c r="B58" s="1" t="s">
        <v>52</v>
      </c>
      <c r="C58" s="2">
        <f>[2]DATA!G1008</f>
        <v>0</v>
      </c>
      <c r="E58" s="7"/>
      <c r="F58" s="7"/>
    </row>
    <row r="59" spans="1:9" ht="15.75">
      <c r="A59" s="1">
        <v>332</v>
      </c>
      <c r="B59" s="1" t="s">
        <v>53</v>
      </c>
      <c r="C59" s="2">
        <f>-[2]DATA!G1011/1000</f>
        <v>-133.68510999999998</v>
      </c>
    </row>
    <row r="60" spans="1:9" ht="15.75">
      <c r="A60" s="1">
        <v>333</v>
      </c>
      <c r="B60" s="1" t="s">
        <v>54</v>
      </c>
      <c r="C60" s="2">
        <f>[2]DATA!G1018</f>
        <v>0</v>
      </c>
    </row>
    <row r="61" spans="1:9" ht="15.75">
      <c r="A61" s="1">
        <v>34</v>
      </c>
      <c r="B61" s="1" t="s">
        <v>55</v>
      </c>
      <c r="C61" s="2"/>
    </row>
    <row r="62" spans="1:9" ht="15.75">
      <c r="A62" s="1">
        <v>340</v>
      </c>
      <c r="B62" s="1" t="s">
        <v>56</v>
      </c>
      <c r="C62" s="2">
        <f>-[2]DATA!G1024/1000</f>
        <v>265.63155</v>
      </c>
    </row>
    <row r="63" spans="1:9" ht="15.75">
      <c r="A63" s="1">
        <v>341</v>
      </c>
      <c r="B63" s="1" t="s">
        <v>57</v>
      </c>
      <c r="C63" s="9">
        <f>[2]ER!C52</f>
        <v>494.35210999999987</v>
      </c>
    </row>
    <row r="64" spans="1:9" ht="15.75">
      <c r="A64" s="1"/>
      <c r="B64" s="3" t="s">
        <v>58</v>
      </c>
      <c r="C64" s="2">
        <f>C51+C54+C56+C62+C63</f>
        <v>4626.2985499999995</v>
      </c>
      <c r="E64" s="7"/>
    </row>
    <row r="65" spans="1:3" ht="15.75">
      <c r="A65" s="1"/>
      <c r="B65" s="3" t="s">
        <v>59</v>
      </c>
      <c r="C65" s="10">
        <f>C48+C64</f>
        <v>5013.9285999999993</v>
      </c>
    </row>
    <row r="68" spans="1:3" ht="15.75">
      <c r="A68" s="1" t="s">
        <v>0</v>
      </c>
      <c r="B68" s="1"/>
      <c r="C68" s="1"/>
    </row>
    <row r="69" spans="1:3" ht="15.75">
      <c r="A69" s="1" t="s">
        <v>60</v>
      </c>
      <c r="B69" s="1"/>
      <c r="C69" s="1"/>
    </row>
    <row r="70" spans="1:3" ht="15.75">
      <c r="A70" s="1" t="s">
        <v>2</v>
      </c>
      <c r="B70" s="1"/>
      <c r="C70" s="1"/>
    </row>
    <row r="71" spans="1:3" ht="15.75">
      <c r="A71" s="1"/>
      <c r="B71" s="1"/>
      <c r="C71" s="1"/>
    </row>
    <row r="72" spans="1:3" ht="15.75">
      <c r="A72" s="1"/>
      <c r="B72" s="1"/>
      <c r="C72" s="1"/>
    </row>
    <row r="73" spans="1:3" ht="15.75">
      <c r="A73" s="1">
        <v>5</v>
      </c>
      <c r="B73" s="1" t="s">
        <v>61</v>
      </c>
      <c r="C73" s="1"/>
    </row>
    <row r="74" spans="1:3" ht="15.75">
      <c r="A74" s="1">
        <v>51</v>
      </c>
      <c r="B74" s="1" t="str">
        <f>[1]Hoja2!$B$1254</f>
        <v>INGRESOS DE OPERACIÓN</v>
      </c>
      <c r="C74" s="2"/>
    </row>
    <row r="75" spans="1:3" ht="15.75">
      <c r="A75" s="1">
        <v>510</v>
      </c>
      <c r="B75" s="6" t="str">
        <f>[1]Hoja2!$B$1255</f>
        <v>INGRESOS POR OPERACIONES BURSÁTILES Y SERVICIOS DE COMPENSACION Y LIQUIDACIÓN.</v>
      </c>
      <c r="C75" s="2">
        <v>1400.7627299999999</v>
      </c>
    </row>
    <row r="76" spans="1:3" ht="15.75">
      <c r="A76" s="1">
        <v>511</v>
      </c>
      <c r="B76" s="1" t="s">
        <v>62</v>
      </c>
      <c r="C76" s="2">
        <v>81.38937</v>
      </c>
    </row>
    <row r="77" spans="1:3" ht="15.75">
      <c r="A77" s="1">
        <v>512</v>
      </c>
      <c r="B77" s="1" t="s">
        <v>63</v>
      </c>
      <c r="C77" s="2">
        <v>1.01</v>
      </c>
    </row>
    <row r="78" spans="1:3" ht="15.75">
      <c r="A78" s="1">
        <v>513</v>
      </c>
      <c r="B78" s="6" t="s">
        <v>64</v>
      </c>
      <c r="C78" s="2">
        <v>191.00235000000001</v>
      </c>
    </row>
    <row r="79" spans="1:3" ht="15.75">
      <c r="A79" s="1"/>
      <c r="B79" s="11" t="s">
        <v>65</v>
      </c>
      <c r="C79" s="2">
        <v>1674.16445</v>
      </c>
    </row>
    <row r="80" spans="1:3" ht="15.75">
      <c r="A80" s="1"/>
      <c r="B80" s="1"/>
      <c r="C80" s="2"/>
    </row>
    <row r="81" spans="1:3" ht="15.75">
      <c r="A81" s="1">
        <v>4</v>
      </c>
      <c r="B81" s="1" t="s">
        <v>66</v>
      </c>
      <c r="C81" s="2"/>
    </row>
    <row r="82" spans="1:3" ht="15.75">
      <c r="A82" s="1">
        <v>41</v>
      </c>
      <c r="B82" s="1" t="s">
        <v>67</v>
      </c>
      <c r="C82" s="2"/>
    </row>
    <row r="83" spans="1:3" ht="15.75">
      <c r="A83" s="1">
        <v>410</v>
      </c>
      <c r="B83" s="1" t="s">
        <v>68</v>
      </c>
      <c r="C83" s="2">
        <v>117.62942</v>
      </c>
    </row>
    <row r="84" spans="1:3" ht="15.75">
      <c r="A84" s="1">
        <v>411</v>
      </c>
      <c r="B84" s="1" t="s">
        <v>69</v>
      </c>
      <c r="C84" s="2">
        <v>1081.8835900000001</v>
      </c>
    </row>
    <row r="85" spans="1:3" ht="15.75">
      <c r="A85" s="1">
        <v>412</v>
      </c>
      <c r="B85" s="1" t="s">
        <v>70</v>
      </c>
      <c r="C85" s="2">
        <v>81.074100000000001</v>
      </c>
    </row>
    <row r="86" spans="1:3" ht="15.75">
      <c r="A86" s="1"/>
      <c r="B86" s="3" t="s">
        <v>71</v>
      </c>
      <c r="C86" s="2">
        <v>1280.5871100000002</v>
      </c>
    </row>
    <row r="87" spans="1:3" ht="15.75">
      <c r="A87" s="1"/>
      <c r="B87" s="1"/>
      <c r="C87" s="2"/>
    </row>
    <row r="88" spans="1:3" ht="15.75">
      <c r="A88" s="1"/>
      <c r="B88" s="1" t="s">
        <v>72</v>
      </c>
      <c r="C88" s="2">
        <v>393.57733999999982</v>
      </c>
    </row>
    <row r="89" spans="1:3" ht="15.75">
      <c r="A89" s="1"/>
      <c r="B89" s="1"/>
      <c r="C89" s="2"/>
    </row>
    <row r="90" spans="1:3" ht="15.75">
      <c r="A90" s="1">
        <v>52</v>
      </c>
      <c r="B90" s="1" t="s">
        <v>73</v>
      </c>
      <c r="C90" s="2"/>
    </row>
    <row r="91" spans="1:3" ht="15.75">
      <c r="A91" s="1">
        <v>520</v>
      </c>
      <c r="B91" s="1" t="s">
        <v>74</v>
      </c>
      <c r="C91" s="2">
        <v>0</v>
      </c>
    </row>
    <row r="92" spans="1:3" ht="15.75">
      <c r="A92" s="1">
        <v>521</v>
      </c>
      <c r="B92" s="1" t="s">
        <v>75</v>
      </c>
      <c r="C92" s="2">
        <v>172.43993</v>
      </c>
    </row>
    <row r="93" spans="1:3" ht="15.75">
      <c r="A93" s="1">
        <v>522</v>
      </c>
      <c r="B93" s="1" t="s">
        <v>76</v>
      </c>
      <c r="C93" s="2">
        <v>0.23280999999999999</v>
      </c>
    </row>
    <row r="94" spans="1:3" ht="15.75">
      <c r="A94" s="1">
        <v>523</v>
      </c>
      <c r="B94" s="1" t="s">
        <v>77</v>
      </c>
      <c r="C94" s="2">
        <v>0</v>
      </c>
    </row>
    <row r="95" spans="1:3" ht="15.75">
      <c r="A95" s="1">
        <v>524</v>
      </c>
      <c r="B95" s="1" t="s">
        <v>78</v>
      </c>
      <c r="C95" s="2">
        <v>4.7990000000000005E-2</v>
      </c>
    </row>
    <row r="96" spans="1:3" ht="15.75">
      <c r="A96" s="1"/>
      <c r="B96" s="3" t="s">
        <v>79</v>
      </c>
      <c r="C96" s="2">
        <v>172.72073</v>
      </c>
    </row>
    <row r="97" spans="1:3" ht="15.75">
      <c r="A97" s="1"/>
      <c r="B97" s="1"/>
      <c r="C97" s="2"/>
    </row>
    <row r="98" spans="1:3" ht="15.75">
      <c r="A98" s="1"/>
      <c r="B98" s="1" t="s">
        <v>80</v>
      </c>
      <c r="C98" s="2">
        <v>566.29806999999983</v>
      </c>
    </row>
    <row r="99" spans="1:3" ht="15.75">
      <c r="A99" s="1"/>
      <c r="B99" s="1"/>
      <c r="C99" s="2"/>
    </row>
    <row r="100" spans="1:3" ht="15.75">
      <c r="A100" s="1">
        <v>42</v>
      </c>
      <c r="B100" s="1" t="s">
        <v>81</v>
      </c>
      <c r="C100" s="2"/>
    </row>
    <row r="101" spans="1:3" ht="15.75">
      <c r="A101" s="1">
        <v>420</v>
      </c>
      <c r="B101" s="1" t="s">
        <v>82</v>
      </c>
      <c r="C101" s="2">
        <v>0</v>
      </c>
    </row>
    <row r="102" spans="1:3" ht="15.75">
      <c r="A102" s="1">
        <v>421</v>
      </c>
      <c r="B102" s="1" t="s">
        <v>83</v>
      </c>
      <c r="C102" s="2">
        <v>0.99460000000000004</v>
      </c>
    </row>
    <row r="103" spans="1:3" ht="15.75">
      <c r="A103" s="1">
        <v>422</v>
      </c>
      <c r="B103" s="1" t="s">
        <v>84</v>
      </c>
      <c r="C103" s="2">
        <v>0.57325999999999999</v>
      </c>
    </row>
    <row r="104" spans="1:3" ht="15.75">
      <c r="A104" s="1">
        <v>423</v>
      </c>
      <c r="B104" s="1" t="s">
        <v>85</v>
      </c>
      <c r="C104" s="2">
        <v>0</v>
      </c>
    </row>
    <row r="105" spans="1:3" ht="15.75">
      <c r="A105" s="1">
        <v>424</v>
      </c>
      <c r="B105" s="1" t="s">
        <v>86</v>
      </c>
      <c r="C105" s="2">
        <v>0</v>
      </c>
    </row>
    <row r="106" spans="1:3" ht="15.75">
      <c r="A106" s="1">
        <v>425</v>
      </c>
      <c r="B106" s="1" t="s">
        <v>87</v>
      </c>
      <c r="C106" s="2">
        <v>0</v>
      </c>
    </row>
    <row r="107" spans="1:3" ht="15.75">
      <c r="A107" s="1">
        <v>426</v>
      </c>
      <c r="B107" s="1" t="s">
        <v>88</v>
      </c>
      <c r="C107" s="2">
        <v>0</v>
      </c>
    </row>
    <row r="108" spans="1:3" ht="15.75">
      <c r="A108" s="1"/>
      <c r="B108" s="3" t="s">
        <v>89</v>
      </c>
      <c r="C108" s="2">
        <v>1.56786</v>
      </c>
    </row>
    <row r="109" spans="1:3" ht="15.75">
      <c r="A109" s="1"/>
      <c r="B109" s="1"/>
      <c r="C109" s="2"/>
    </row>
    <row r="110" spans="1:3" ht="15.75">
      <c r="A110" s="1"/>
      <c r="B110" s="1" t="s">
        <v>90</v>
      </c>
      <c r="C110" s="2">
        <v>564.73020999999983</v>
      </c>
    </row>
    <row r="111" spans="1:3" ht="15.75">
      <c r="A111" s="1"/>
      <c r="B111" s="1"/>
      <c r="C111" s="2"/>
    </row>
    <row r="112" spans="1:3" ht="15.75">
      <c r="A112" s="1"/>
      <c r="B112" s="1" t="s">
        <v>91</v>
      </c>
      <c r="C112" s="2">
        <v>73.736429999999999</v>
      </c>
    </row>
    <row r="113" spans="1:3" ht="15.75">
      <c r="A113" s="1"/>
      <c r="B113" s="1"/>
      <c r="C113" s="2"/>
    </row>
    <row r="114" spans="1:3" ht="15.75">
      <c r="A114" s="1"/>
      <c r="B114" s="1" t="s">
        <v>92</v>
      </c>
      <c r="C114" s="2">
        <v>490.99377999999984</v>
      </c>
    </row>
    <row r="115" spans="1:3" ht="15.75">
      <c r="A115" s="1"/>
      <c r="B115" s="1"/>
      <c r="C115" s="2"/>
    </row>
    <row r="116" spans="1:3" ht="15.75">
      <c r="A116" s="1">
        <v>530</v>
      </c>
      <c r="B116" s="1" t="s">
        <v>93</v>
      </c>
      <c r="C116" s="2">
        <v>3.35833</v>
      </c>
    </row>
    <row r="117" spans="1:3" ht="15.75">
      <c r="A117" s="1">
        <v>430</v>
      </c>
      <c r="B117" s="1" t="s">
        <v>94</v>
      </c>
      <c r="C117" s="2">
        <v>0</v>
      </c>
    </row>
    <row r="118" spans="1:3" ht="15.75">
      <c r="A118" s="1"/>
      <c r="B118" s="1"/>
      <c r="C118" s="1"/>
    </row>
    <row r="119" spans="1:3" ht="15.75">
      <c r="A119" s="1"/>
      <c r="B119" s="1" t="s">
        <v>95</v>
      </c>
      <c r="C119" s="12">
        <v>494.35210999999987</v>
      </c>
    </row>
    <row r="120" spans="1:3" ht="15.75">
      <c r="A120" s="1"/>
      <c r="B120" s="1"/>
      <c r="C120" s="1"/>
    </row>
  </sheetData>
  <pageMargins left="0.7" right="0.7" top="0.75" bottom="0.75" header="0.3" footer="0.3"/>
  <pageSetup paperSize="9" scale="72" orientation="portrait" r:id="rId1"/>
  <colBreaks count="1" manualBreakCount="1">
    <brk id="3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</vt:lpstr>
      <vt:lpstr>BG!Área_de_impresión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cgarcia</dc:creator>
  <cp:lastModifiedBy>cgarcia</cp:lastModifiedBy>
  <dcterms:created xsi:type="dcterms:W3CDTF">2018-12-28T15:12:06Z</dcterms:created>
  <dcterms:modified xsi:type="dcterms:W3CDTF">2018-12-28T15:14:55Z</dcterms:modified>
</cp:coreProperties>
</file>