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CONOS\"/>
    </mc:Choice>
  </mc:AlternateContent>
  <bookViews>
    <workbookView xWindow="0" yWindow="0" windowWidth="28800" windowHeight="12300" activeTab="1"/>
  </bookViews>
  <sheets>
    <sheet name="Balance" sheetId="1" r:id="rId1"/>
    <sheet name="Est.Res." sheetId="2" r:id="rId2"/>
  </sheets>
  <externalReferences>
    <externalReference r:id="rId3"/>
  </externalReferences>
  <definedNames>
    <definedName name="Abrm">#REF!</definedName>
    <definedName name="Agisto_men">#REF!</definedName>
    <definedName name="cmpSpoolPath">"C:\Program Files\Symtrax\Compleo\Temp\00000000.txt"</definedName>
    <definedName name="Oct_Acumulado">#REF!</definedName>
    <definedName name="_xlnm.Print_Area" localSheetId="0">Balance!$A$1:$C$48</definedName>
    <definedName name="_xlnm.Print_Area">#REF!</definedName>
    <definedName name="SpoolPath">"C:\Program Files\Symtrax\Compleo\Temp\00000000.txt"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2" l="1"/>
  <c r="B40" i="1" l="1"/>
  <c r="B9" i="1"/>
  <c r="B32" i="1"/>
  <c r="B14" i="1"/>
  <c r="B21" i="1" s="1"/>
  <c r="B24" i="1"/>
  <c r="B19" i="2" l="1"/>
  <c r="B31" i="2"/>
  <c r="B36" i="1"/>
  <c r="B9" i="2" l="1"/>
  <c r="B43" i="1"/>
  <c r="B29" i="2" l="1"/>
  <c r="B36" i="2" s="1"/>
  <c r="B39" i="2" l="1"/>
  <c r="B43" i="2" s="1"/>
  <c r="B45" i="2" l="1"/>
</calcChain>
</file>

<file path=xl/sharedStrings.xml><?xml version="1.0" encoding="utf-8"?>
<sst xmlns="http://schemas.openxmlformats.org/spreadsheetml/2006/main" count="70" uniqueCount="65">
  <si>
    <t>SCOTIABANK EL SALVADOR, S.A Y SUBSIDIARIAS</t>
  </si>
  <si>
    <t>(San Salvador, República de El Salvador)</t>
  </si>
  <si>
    <t>Balances Generales Consolidados Intermedios (No auditados)</t>
  </si>
  <si>
    <t>Al 31 de octubre de 2018</t>
  </si>
  <si>
    <t>(Cifras en Miles de Dólares de los Estados Unidos de América)</t>
  </si>
  <si>
    <t>Activos</t>
  </si>
  <si>
    <t>Activos de intermediación</t>
  </si>
  <si>
    <t>Caja y bancos</t>
  </si>
  <si>
    <t>Inversiones financieras (neto)</t>
  </si>
  <si>
    <t xml:space="preserve">Cartera de préstamos (neto) 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</si>
  <si>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</si>
  <si>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</si>
  <si>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</si>
  <si>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</si>
  <si>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</si>
  <si>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</si>
  <si>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Total de activos</t>
  </si>
  <si>
    <t>Pasivos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</si>
  <si>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</si>
  <si>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</si>
  <si>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</si>
  <si>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</si>
  <si>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obligaciones bursátiles</t>
  </si>
  <si>
    <t>Titulos de emisión propia</t>
  </si>
  <si>
    <t>Diversos</t>
  </si>
  <si>
    <t>Otros pasivos</t>
  </si>
  <si>
    <t>Cuentas por pagar</t>
  </si>
  <si>
    <t>Provisiones</t>
  </si>
  <si>
    <t>Total de pasivos</t>
  </si>
  <si>
    <t>Interés minoritario en subsidiarias</t>
  </si>
  <si>
    <t>Patrimonio</t>
  </si>
  <si>
    <t>Capital social pagado</t>
  </si>
  <si>
    <t>Reservas de capital, resultados acumulados y patrimonio no ganado</t>
  </si>
  <si>
    <t>Total de pasivos y patrimonio</t>
  </si>
  <si>
    <t>SCOTIABANK EL SALVADOR, S.A. Y SUBSIDIARIAS</t>
  </si>
  <si>
    <t>Estados Consolidados de Resultados Intermedios (No auditados)</t>
  </si>
  <si>
    <t>Por el período del 01 de enero al 31 de octubre de 2018</t>
  </si>
  <si>
    <t>Ingresos de operación:</t>
  </si>
  <si>
    <t>Intereses de préstamos</t>
  </si>
  <si>
    <t>Comisiones y otros ingresos de préstamos</t>
  </si>
  <si>
    <t>Intereses de inversiones</t>
  </si>
  <si>
    <t>Utilidad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</si>
  <si>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</si>
  <si>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</si>
  <si>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</si>
  <si>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</si>
  <si>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Menos: Costos de operación</t>
  </si>
  <si>
    <t>Intereses y otros costos de depósitos</t>
  </si>
  <si>
    <t xml:space="preserve">Intereses sobre préstamos 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</si>
  <si>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</si>
  <si>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</si>
  <si>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</si>
  <si>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</si>
  <si>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</si>
  <si>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 xml:space="preserve">De funcionarios y empleados </t>
  </si>
  <si>
    <t xml:space="preserve">Generales </t>
  </si>
  <si>
    <t>Depreciaciones y amortizaciones</t>
  </si>
  <si>
    <t>Utilidad de operación</t>
  </si>
  <si>
    <t>Otros ingresos y gastos (neto)</t>
  </si>
  <si>
    <t xml:space="preserve">Utilidad antes de impuesto y contribución especial </t>
  </si>
  <si>
    <t>Impuesto sobre la renta</t>
  </si>
  <si>
    <t>Contribución especial grandes contribuyentes</t>
  </si>
  <si>
    <t>Utilidad antes del interés minoritario</t>
  </si>
  <si>
    <t>Participación del interés minoritario en subsidiarias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</si>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</sst>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;\(#,##0.0\)"/>
    <numFmt numFmtId="165" formatCode="#,##0.0_);\(#,##0.0\)"/>
    <numFmt numFmtId="168" formatCode="_ * #,##0.00_ ;_ * \-#,##0.00_ ;_ * &quot;-&quot;??_ ;_ @_ "/>
  </numFmts>
  <fonts count="12">
    <font>
      <sz val="10"/>
      <name val="Arial"/>
      <family val="2"/>
    </font>
    <font>
      <sz val="10"/>
      <name val="Geneva"/>
      <family val="2"/>
    </font>
    <font>
      <b/>
      <sz val="12"/>
      <name val="Helvetica"/>
      <family val="2"/>
    </font>
    <font>
      <sz val="10"/>
      <name val="Arial"/>
      <family val="2"/>
    </font>
    <font>
      <sz val="11"/>
      <name val="Helv"/>
    </font>
    <font>
      <sz val="11"/>
      <name val="Helvetica"/>
    </font>
    <font>
      <sz val="11"/>
      <name val="Helvetica"/>
      <family val="2"/>
    </font>
    <font>
      <b/>
      <sz val="11"/>
      <name val="Helvetica"/>
      <family val="2"/>
    </font>
    <font>
      <b/>
      <u/>
      <sz val="11"/>
      <name val="Helvetica"/>
      <family val="2"/>
    </font>
    <font>
      <sz val="8"/>
      <name val="Helvetica"/>
      <family val="2"/>
    </font>
    <font>
      <b/>
      <sz val="11"/>
      <name val="Helv"/>
    </font>
    <font>
      <b/>
      <sz val="11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" fillId="0" borderId="0"/>
    <xf numFmtId="3" fontId="1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50">
    <xf numFmtId="0" fontId="0" fillId="0" borderId="0" xfId="0"/>
    <xf numFmtId="0" fontId="2" fillId="2" borderId="0" xfId="2" applyFont="1" applyFill="1" applyAlignment="1">
      <alignment horizontal="centerContinuous"/>
    </xf>
    <xf numFmtId="43" fontId="4" fillId="2" borderId="0" xfId="1" applyFont="1" applyFill="1"/>
    <xf numFmtId="0" fontId="4" fillId="2" borderId="0" xfId="2" applyFont="1" applyFill="1"/>
    <xf numFmtId="0" fontId="5" fillId="2" borderId="0" xfId="2" applyFont="1" applyFill="1" applyAlignment="1">
      <alignment horizontal="centerContinuous"/>
    </xf>
    <xf numFmtId="0" fontId="6" fillId="2" borderId="0" xfId="2" applyFont="1" applyFill="1" applyAlignment="1">
      <alignment horizontal="centerContinuous"/>
    </xf>
    <xf numFmtId="0" fontId="7" fillId="2" borderId="0" xfId="2" applyFont="1" applyFill="1" applyAlignment="1">
      <alignment horizontal="centerContinuous"/>
    </xf>
    <xf numFmtId="0" fontId="6" fillId="2" borderId="0" xfId="2" applyFont="1" applyFill="1" applyBorder="1"/>
    <xf numFmtId="0" fontId="8" fillId="2" borderId="0" xfId="2" applyFont="1" applyFill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2" borderId="0" xfId="2" applyFont="1" applyFill="1"/>
    <xf numFmtId="0" fontId="6" fillId="2" borderId="0" xfId="2" applyFont="1" applyFill="1"/>
    <xf numFmtId="0" fontId="7" fillId="2" borderId="0" xfId="2" applyFont="1" applyFill="1"/>
    <xf numFmtId="164" fontId="6" fillId="2" borderId="1" xfId="0" applyNumberFormat="1" applyFont="1" applyFill="1" applyBorder="1"/>
    <xf numFmtId="37" fontId="6" fillId="2" borderId="0" xfId="2" applyNumberFormat="1" applyFont="1" applyFill="1" applyBorder="1"/>
    <xf numFmtId="0" fontId="6" fillId="2" borderId="0" xfId="2" applyFont="1" applyFill="1" applyAlignment="1">
      <alignment horizontal="left" indent="1"/>
    </xf>
    <xf numFmtId="164" fontId="6" fillId="2" borderId="0" xfId="0" applyNumberFormat="1" applyFont="1" applyFill="1"/>
    <xf numFmtId="0" fontId="5" fillId="2" borderId="0" xfId="2" applyFont="1" applyFill="1" applyAlignment="1">
      <alignment horizontal="left" indent="1"/>
    </xf>
    <xf numFmtId="0" fontId="7" fillId="2" borderId="0" xfId="2" applyFont="1" applyFill="1" applyAlignment="1">
      <alignment horizontal="left"/>
    </xf>
    <xf numFmtId="164" fontId="6" fillId="2" borderId="2" xfId="0" applyNumberFormat="1" applyFont="1" applyFill="1" applyBorder="1"/>
    <xf numFmtId="37" fontId="6" fillId="2" borderId="0" xfId="2" applyNumberFormat="1" applyFont="1" applyFill="1"/>
    <xf numFmtId="165" fontId="6" fillId="2" borderId="1" xfId="2" applyNumberFormat="1" applyFont="1" applyFill="1" applyBorder="1"/>
    <xf numFmtId="37" fontId="6" fillId="2" borderId="0" xfId="3" applyNumberFormat="1" applyFont="1" applyFill="1" applyBorder="1"/>
    <xf numFmtId="0" fontId="9" fillId="2" borderId="0" xfId="2" applyFont="1" applyFill="1"/>
    <xf numFmtId="0" fontId="3" fillId="2" borderId="3" xfId="2" applyFont="1" applyFill="1" applyBorder="1"/>
    <xf numFmtId="0" fontId="6" fillId="2" borderId="0" xfId="2" applyFont="1" applyFill="1" applyBorder="1" applyAlignment="1">
      <alignment horizontal="left"/>
    </xf>
    <xf numFmtId="0" fontId="7" fillId="2" borderId="0" xfId="0" applyFont="1" applyFill="1"/>
    <xf numFmtId="165" fontId="6" fillId="2" borderId="1" xfId="4" applyNumberFormat="1" applyFont="1" applyFill="1" applyBorder="1" applyAlignment="1">
      <alignment horizontal="right"/>
    </xf>
    <xf numFmtId="165" fontId="6" fillId="2" borderId="0" xfId="4" applyNumberFormat="1" applyFont="1" applyFill="1" applyBorder="1" applyAlignment="1">
      <alignment horizontal="right"/>
    </xf>
    <xf numFmtId="0" fontId="6" fillId="2" borderId="0" xfId="0" applyFont="1" applyFill="1" applyAlignment="1">
      <alignment horizontal="left" indent="1"/>
    </xf>
    <xf numFmtId="0" fontId="6" fillId="2" borderId="0" xfId="0" applyFont="1" applyFill="1"/>
    <xf numFmtId="0" fontId="6" fillId="2" borderId="0" xfId="0" applyFont="1" applyFill="1" applyBorder="1" applyAlignment="1">
      <alignment horizontal="left" indent="1"/>
    </xf>
    <xf numFmtId="165" fontId="6" fillId="2" borderId="0" xfId="2" applyNumberFormat="1" applyFont="1" applyFill="1" applyBorder="1" applyAlignment="1">
      <alignment horizontal="right"/>
    </xf>
    <xf numFmtId="0" fontId="11" fillId="2" borderId="0" xfId="0" applyFont="1" applyFill="1"/>
    <xf numFmtId="165" fontId="6" fillId="2" borderId="1" xfId="0" applyNumberFormat="1" applyFont="1" applyFill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165" fontId="6" fillId="2" borderId="1" xfId="2" applyNumberFormat="1" applyFont="1" applyFill="1" applyBorder="1" applyAlignment="1">
      <alignment horizontal="right"/>
    </xf>
    <xf numFmtId="0" fontId="6" fillId="2" borderId="0" xfId="0" applyFont="1" applyFill="1" applyBorder="1"/>
    <xf numFmtId="165" fontId="6" fillId="2" borderId="0" xfId="2" applyNumberFormat="1" applyFont="1" applyFill="1" applyBorder="1" applyAlignment="1"/>
    <xf numFmtId="165" fontId="6" fillId="2" borderId="1" xfId="2" applyNumberFormat="1" applyFont="1" applyFill="1" applyBorder="1" applyAlignment="1"/>
    <xf numFmtId="0" fontId="7" fillId="2" borderId="0" xfId="0" applyFont="1" applyFill="1" applyBorder="1" applyAlignment="1"/>
    <xf numFmtId="0" fontId="6" fillId="2" borderId="0" xfId="0" applyFont="1" applyFill="1" applyBorder="1" applyAlignment="1"/>
    <xf numFmtId="0" fontId="7" fillId="2" borderId="0" xfId="0" applyFont="1" applyFill="1" applyAlignment="1"/>
    <xf numFmtId="165" fontId="6" fillId="2" borderId="2" xfId="2" applyNumberFormat="1" applyFont="1" applyFill="1" applyBorder="1" applyAlignment="1"/>
    <xf numFmtId="37" fontId="6" fillId="2" borderId="0" xfId="2" applyNumberFormat="1" applyFont="1" applyFill="1" applyBorder="1" applyAlignment="1"/>
    <xf numFmtId="0" fontId="3" fillId="2" borderId="0" xfId="2" applyFont="1" applyFill="1" applyBorder="1"/>
    <xf numFmtId="37" fontId="4" fillId="2" borderId="0" xfId="2" applyNumberFormat="1" applyFont="1" applyFill="1"/>
    <xf numFmtId="0" fontId="10" fillId="2" borderId="0" xfId="2" applyFont="1" applyFill="1"/>
    <xf numFmtId="165" fontId="4" fillId="2" borderId="0" xfId="2" applyNumberFormat="1" applyFont="1" applyFill="1" applyAlignment="1"/>
  </cellXfs>
  <cellStyles count="5">
    <cellStyle name="Comma" xfId="1" builtinId="3"/>
    <cellStyle name="Comma_Balances 2006 scotiabank Firma" xfId="4"/>
    <cellStyle name="Millares_Bal, Utl, Fluj y anex" xfId="3"/>
    <cellStyle name="Normal" xfId="0" builtinId="0"/>
    <cellStyle name="Normal_Bal, Utl, Fluj y anex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FARCHG02P.slv.bns\Planificacion\GERENCIA%20SR.%20CONTROL%20FINANCIERO\2.%20GERENCIA%20REPORTERIA\1.%20REGULATORIOS\NOTA%20Y%20CONSOLIDACION%20E.F\2018\CONSOLIDACIONES%20MESES%20INTERMEDIOS%202018\CONSOLIDACION%2031-10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st.Res."/>
      <sheetName val="B_G "/>
      <sheetName val="E_R"/>
      <sheetName val="ScoInv"/>
      <sheetName val="Leasing"/>
      <sheetName val="SERV"/>
      <sheetName val="SOLUC"/>
      <sheetName val="BANCOMERCIO"/>
      <sheetName val="SBancom"/>
      <sheetName val="BC-SES"/>
      <sheetName val="ELIMINACIONES DE BALANCE "/>
      <sheetName val="ELIMINACIONES DE RESULTADO"/>
      <sheetName val="ACCIONES"/>
    </sheetNames>
    <sheetDataSet>
      <sheetData sheetId="0"/>
      <sheetData sheetId="1"/>
      <sheetData sheetId="2"/>
      <sheetData sheetId="3">
        <row r="205">
          <cell r="R205">
            <v>2.6200000000000004E-3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zoomScaleNormal="100" workbookViewId="0">
      <selection activeCell="G20" sqref="G20"/>
    </sheetView>
  </sheetViews>
  <sheetFormatPr defaultColWidth="10.7109375" defaultRowHeight="14.1" customHeight="1"/>
  <cols>
    <col min="1" max="1" width="68.140625" style="3" customWidth="1"/>
    <col min="2" max="2" width="14.5703125" style="3" customWidth="1"/>
    <col min="3" max="3" width="3.5703125" style="3" customWidth="1"/>
    <col min="4" max="4" width="10.85546875" style="3" customWidth="1"/>
    <col min="5" max="16384" width="10.7109375" style="3"/>
  </cols>
  <sheetData>
    <row r="1" spans="1:3" ht="17.25" customHeight="1">
      <c r="A1" s="1" t="s">
        <v>0</v>
      </c>
      <c r="B1" s="1"/>
      <c r="C1" s="1"/>
    </row>
    <row r="2" spans="1:3" ht="17.25" customHeight="1">
      <c r="A2" s="4" t="s">
        <v>1</v>
      </c>
      <c r="B2" s="5"/>
      <c r="C2" s="5"/>
    </row>
    <row r="3" spans="1:3" ht="17.25" customHeight="1">
      <c r="A3" s="6" t="s">
        <v>2</v>
      </c>
      <c r="B3" s="6"/>
      <c r="C3" s="6"/>
    </row>
    <row r="4" spans="1:3" ht="17.25" customHeight="1">
      <c r="A4" s="5" t="s">
        <v>3</v>
      </c>
      <c r="B4" s="5"/>
      <c r="C4" s="5"/>
    </row>
    <row r="5" spans="1:3" ht="17.25" customHeight="1">
      <c r="A5" s="5" t="s">
        <v>4</v>
      </c>
      <c r="B5" s="5"/>
      <c r="C5" s="5"/>
    </row>
    <row r="6" spans="1:3" ht="15" customHeight="1">
      <c r="A6" s="7"/>
      <c r="B6" s="7"/>
      <c r="C6" s="7"/>
    </row>
    <row r="7" spans="1:3" ht="14.1" customHeight="1">
      <c r="B7" s="9">
        <v>2018</v>
      </c>
      <c r="C7" s="8"/>
    </row>
    <row r="8" spans="1:3" ht="15">
      <c r="A8" s="10" t="s">
        <v>5</v>
      </c>
      <c r="B8" s="11"/>
      <c r="C8" s="11"/>
    </row>
    <row r="9" spans="1:3" ht="15">
      <c r="A9" s="12" t="s">
        <v>6</v>
      </c>
      <c r="B9" s="13">
        <f>SUM(B10:B12)</f>
        <v>1834291.7</v>
      </c>
      <c r="C9" s="14"/>
    </row>
    <row r="10" spans="1:3" ht="14.1" customHeight="1">
      <c r="A10" s="15" t="s">
        <v>7</v>
      </c>
      <c r="B10" s="16">
        <v>366810.2</v>
      </c>
      <c r="C10" s="14"/>
    </row>
    <row r="11" spans="1:3" ht="14.1" customHeight="1">
      <c r="A11" s="15" t="s">
        <v>8</v>
      </c>
      <c r="B11" s="16">
        <v>56279.6</v>
      </c>
      <c r="C11" s="14"/>
    </row>
    <row r="12" spans="1:3" ht="14.1" customHeight="1">
      <c r="A12" s="15" t="s">
        <v>9</v>
      </c>
      <c r="B12" s="13">
        <v>1411201.9</v>
      </c>
      <c r="C12" s="14"/>
    </row>
    <row r="13" spans="1:3" ht="8.25" customHeight="1">
      <c r="A13" s="15"/>
      <c r="B13" s="16"/>
      <c r="C13" s="14"/>
    </row>
    <row r="14" spans="1:3" ht="14.1" customHeight="1">
      <c r="A14" s="18" t="s">
        <v>10</v>
      </c>
      <c r="B14" s="13">
        <f>SUM(B15:B17)</f>
        <v>37469.1</v>
      </c>
      <c r="C14" s="14"/>
    </row>
    <row r="15" spans="1:3" ht="14.1" customHeight="1">
      <c r="A15" s="15" t="s">
        <v>11</v>
      </c>
      <c r="B15" s="16">
        <v>3825.2</v>
      </c>
      <c r="C15" s="14"/>
    </row>
    <row r="16" spans="1:3" ht="14.1" customHeight="1">
      <c r="A16" s="15" t="s">
        <v>12</v>
      </c>
      <c r="B16" s="16">
        <v>3805.3</v>
      </c>
      <c r="C16" s="14"/>
    </row>
    <row r="17" spans="1:3" ht="14.1" customHeight="1">
      <c r="A17" s="15" t="s">
        <v>13</v>
      </c>
      <c r="B17" s="13">
        <v>29838.6</v>
      </c>
      <c r="C17" s="14"/>
    </row>
    <row r="18" spans="1:3" ht="8.25" customHeight="1">
      <c r="A18" s="15"/>
      <c r="B18" s="16"/>
      <c r="C18" s="14"/>
    </row>
    <row r="19" spans="1:3" ht="14.1" customHeight="1">
      <c r="A19" s="18" t="s">
        <v>14</v>
      </c>
      <c r="B19" s="16"/>
      <c r="C19" s="14"/>
    </row>
    <row r="20" spans="1:3" ht="14.1" customHeight="1">
      <c r="A20" s="15" t="s">
        <v>15</v>
      </c>
      <c r="B20" s="16">
        <v>36722.300000000003</v>
      </c>
      <c r="C20" s="14"/>
    </row>
    <row r="21" spans="1:3" ht="15.75" customHeight="1" thickBot="1">
      <c r="A21" s="12" t="s">
        <v>16</v>
      </c>
      <c r="B21" s="19">
        <f>B14+B9+B20</f>
        <v>1908483.1</v>
      </c>
      <c r="C21" s="14"/>
    </row>
    <row r="22" spans="1:3" ht="9" customHeight="1" thickTop="1">
      <c r="A22" s="12"/>
      <c r="B22" s="14"/>
      <c r="C22" s="14"/>
    </row>
    <row r="23" spans="1:3" ht="14.1" customHeight="1">
      <c r="A23" s="10" t="s">
        <v>17</v>
      </c>
      <c r="B23" s="20"/>
      <c r="C23" s="20"/>
    </row>
    <row r="24" spans="1:3" ht="14.1" customHeight="1">
      <c r="A24" s="12" t="s">
        <v>18</v>
      </c>
      <c r="B24" s="13">
        <f>SUM(B25:B30)</f>
        <v>1517008.9999999998</v>
      </c>
      <c r="C24" s="20"/>
    </row>
    <row r="25" spans="1:3" ht="14.1" customHeight="1">
      <c r="A25" s="15" t="s">
        <v>19</v>
      </c>
      <c r="B25" s="16">
        <v>1331131.8999999999</v>
      </c>
      <c r="C25" s="20"/>
    </row>
    <row r="26" spans="1:3" ht="14.1" customHeight="1">
      <c r="A26" s="15" t="s">
        <v>20</v>
      </c>
      <c r="B26" s="16">
        <v>260</v>
      </c>
      <c r="C26" s="20"/>
    </row>
    <row r="27" spans="1:3" ht="14.1" customHeight="1">
      <c r="A27" s="15" t="s">
        <v>21</v>
      </c>
      <c r="B27" s="16">
        <v>109561.4</v>
      </c>
      <c r="C27" s="20"/>
    </row>
    <row r="28" spans="1:3" ht="14.25" hidden="1">
      <c r="A28" s="17" t="s">
        <v>22</v>
      </c>
      <c r="B28" s="16">
        <v>0</v>
      </c>
      <c r="C28" s="20"/>
    </row>
    <row r="29" spans="1:3" ht="14.1" customHeight="1">
      <c r="A29" s="15" t="s">
        <v>23</v>
      </c>
      <c r="B29" s="16">
        <v>70533.2</v>
      </c>
      <c r="C29" s="14"/>
    </row>
    <row r="30" spans="1:3" ht="15.75" customHeight="1">
      <c r="A30" s="15" t="s">
        <v>24</v>
      </c>
      <c r="B30" s="13">
        <v>5522.5</v>
      </c>
      <c r="C30" s="14"/>
    </row>
    <row r="31" spans="1:3" ht="7.5" customHeight="1">
      <c r="A31" s="11"/>
      <c r="B31" s="16"/>
      <c r="C31" s="20"/>
    </row>
    <row r="32" spans="1:3" ht="14.1" customHeight="1">
      <c r="A32" s="12" t="s">
        <v>25</v>
      </c>
      <c r="B32" s="13">
        <f>SUM(B33:B35)</f>
        <v>47740.200000000004</v>
      </c>
      <c r="C32" s="20"/>
    </row>
    <row r="33" spans="1:3" ht="14.1" customHeight="1">
      <c r="A33" s="15" t="s">
        <v>26</v>
      </c>
      <c r="B33" s="16">
        <v>30375.7</v>
      </c>
      <c r="C33" s="20"/>
    </row>
    <row r="34" spans="1:3" ht="14.1" customHeight="1">
      <c r="A34" s="15" t="s">
        <v>27</v>
      </c>
      <c r="B34" s="16">
        <v>10830.6</v>
      </c>
      <c r="C34" s="20"/>
    </row>
    <row r="35" spans="1:3" ht="14.1" customHeight="1">
      <c r="A35" s="15" t="s">
        <v>24</v>
      </c>
      <c r="B35" s="13">
        <v>6533.9</v>
      </c>
      <c r="C35" s="20"/>
    </row>
    <row r="36" spans="1:3" ht="15" customHeight="1">
      <c r="A36" s="12" t="s">
        <v>28</v>
      </c>
      <c r="B36" s="13">
        <f>B32+B24</f>
        <v>1564749.1999999997</v>
      </c>
      <c r="C36" s="20"/>
    </row>
    <row r="37" spans="1:3" ht="7.5" customHeight="1">
      <c r="A37" s="11"/>
      <c r="B37" s="20"/>
      <c r="C37" s="20"/>
    </row>
    <row r="38" spans="1:3" ht="14.25" customHeight="1">
      <c r="A38" s="12" t="s">
        <v>29</v>
      </c>
      <c r="B38" s="21">
        <v>0.1</v>
      </c>
      <c r="C38" s="20"/>
    </row>
    <row r="39" spans="1:3" ht="7.5" customHeight="1">
      <c r="A39" s="11"/>
      <c r="B39" s="20"/>
      <c r="C39" s="20"/>
    </row>
    <row r="40" spans="1:3" ht="15" customHeight="1">
      <c r="A40" s="18" t="s">
        <v>30</v>
      </c>
      <c r="B40" s="13">
        <f>SUM(B41:B42)</f>
        <v>343733.8</v>
      </c>
      <c r="C40" s="20"/>
    </row>
    <row r="41" spans="1:3" ht="14.1" customHeight="1">
      <c r="A41" s="15" t="s">
        <v>31</v>
      </c>
      <c r="B41" s="16">
        <v>114131.2</v>
      </c>
      <c r="C41" s="20"/>
    </row>
    <row r="42" spans="1:3" ht="14.1" customHeight="1">
      <c r="A42" s="15" t="s">
        <v>32</v>
      </c>
      <c r="B42" s="16">
        <v>229602.6</v>
      </c>
      <c r="C42" s="20"/>
    </row>
    <row r="43" spans="1:3" ht="15" customHeight="1" thickBot="1">
      <c r="A43" s="12" t="s">
        <v>33</v>
      </c>
      <c r="B43" s="19">
        <f>+B40+B36+B38</f>
        <v>1908483.0999999999</v>
      </c>
      <c r="C43" s="20"/>
    </row>
    <row r="44" spans="1:3" ht="6" customHeight="1" thickTop="1">
      <c r="A44" s="11"/>
      <c r="B44" s="20"/>
      <c r="C44" s="20"/>
    </row>
    <row r="45" spans="1:3" ht="5.25" customHeight="1">
      <c r="A45" s="11"/>
      <c r="B45" s="22"/>
      <c r="C45" s="20"/>
    </row>
    <row r="46" spans="1:3" ht="13.5" thickBot="1">
      <c r="A46" s="23"/>
      <c r="B46" s="23"/>
      <c r="C46" s="23"/>
    </row>
    <row r="47" spans="1:3" ht="13.5" thickTop="1">
      <c r="A47" s="24"/>
      <c r="B47" s="24"/>
      <c r="C47" s="24"/>
    </row>
    <row r="48" spans="1:3" ht="12.75">
      <c r="A48" s="46"/>
      <c r="B48" s="46"/>
      <c r="C48" s="46"/>
    </row>
    <row r="49" spans="1:9" ht="14.1" customHeight="1">
      <c r="B49" s="47"/>
      <c r="C49" s="47"/>
    </row>
    <row r="50" spans="1:9" ht="14.1" customHeight="1">
      <c r="B50" s="47"/>
      <c r="C50" s="47"/>
    </row>
    <row r="51" spans="1:9" ht="14.1" customHeight="1">
      <c r="B51" s="47"/>
      <c r="C51" s="47"/>
    </row>
    <row r="52" spans="1:9" ht="14.1" customHeight="1">
      <c r="B52" s="47"/>
      <c r="C52" s="47"/>
    </row>
    <row r="53" spans="1:9" ht="14.1" customHeight="1">
      <c r="B53" s="47"/>
      <c r="C53" s="47"/>
    </row>
    <row r="54" spans="1:9" ht="14.1" customHeight="1">
      <c r="B54" s="47"/>
      <c r="C54" s="47"/>
    </row>
    <row r="55" spans="1:9" ht="14.1" customHeight="1">
      <c r="B55" s="47"/>
      <c r="C55" s="47"/>
    </row>
    <row r="56" spans="1:9" ht="14.1" customHeight="1">
      <c r="B56" s="47"/>
      <c r="C56" s="47"/>
    </row>
    <row r="57" spans="1:9" ht="14.1" customHeight="1">
      <c r="B57" s="47"/>
      <c r="C57" s="47"/>
    </row>
    <row r="58" spans="1:9" ht="14.1" customHeight="1">
      <c r="B58" s="47"/>
      <c r="C58" s="47"/>
    </row>
    <row r="59" spans="1:9" ht="14.1" customHeight="1">
      <c r="B59" s="47"/>
      <c r="C59" s="47"/>
    </row>
    <row r="60" spans="1:9" s="2" customFormat="1" ht="14.1" customHeight="1">
      <c r="A60" s="3"/>
      <c r="B60" s="47"/>
      <c r="C60" s="47"/>
      <c r="D60" s="3"/>
      <c r="E60" s="3"/>
      <c r="F60" s="3"/>
      <c r="G60" s="3"/>
      <c r="H60" s="3"/>
      <c r="I60" s="3"/>
    </row>
    <row r="61" spans="1:9" s="2" customFormat="1" ht="14.1" customHeight="1">
      <c r="A61" s="3"/>
      <c r="B61" s="47"/>
      <c r="C61" s="47"/>
      <c r="D61" s="3"/>
      <c r="E61" s="3"/>
      <c r="F61" s="3"/>
      <c r="G61" s="3"/>
      <c r="H61" s="3"/>
      <c r="I61" s="3"/>
    </row>
    <row r="62" spans="1:9" s="2" customFormat="1" ht="14.1" customHeight="1">
      <c r="A62" s="3"/>
      <c r="B62" s="47"/>
      <c r="C62" s="47"/>
      <c r="D62" s="3"/>
      <c r="E62" s="3"/>
      <c r="F62" s="3"/>
      <c r="G62" s="3"/>
      <c r="H62" s="3"/>
      <c r="I62" s="3"/>
    </row>
    <row r="63" spans="1:9" s="2" customFormat="1" ht="14.1" customHeight="1">
      <c r="A63" s="3"/>
      <c r="B63" s="47"/>
      <c r="C63" s="47"/>
      <c r="D63" s="3"/>
      <c r="E63" s="3"/>
      <c r="F63" s="3"/>
      <c r="G63" s="3"/>
      <c r="H63" s="3"/>
      <c r="I63" s="3"/>
    </row>
    <row r="64" spans="1:9" s="2" customFormat="1" ht="14.1" customHeight="1">
      <c r="A64" s="3"/>
      <c r="B64" s="47"/>
      <c r="C64" s="47"/>
      <c r="D64" s="3"/>
      <c r="E64" s="3"/>
      <c r="F64" s="3"/>
      <c r="G64" s="3"/>
      <c r="H64" s="3"/>
      <c r="I64" s="3"/>
    </row>
  </sheetData>
  <pageMargins left="0.51181102362204722" right="0" top="0.43307086614173229" bottom="0.31496062992125984" header="0.35433070866141736" footer="0.15748031496062992"/>
  <pageSetup scale="89" firstPageNumber="2" orientation="portrait" blackAndWhite="1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8"/>
  <sheetViews>
    <sheetView tabSelected="1" zoomScale="93" zoomScaleNormal="93" zoomScaleSheetLayoutView="100" workbookViewId="0">
      <selection activeCell="I27" sqref="I27"/>
    </sheetView>
  </sheetViews>
  <sheetFormatPr defaultColWidth="10.7109375" defaultRowHeight="14.25" customHeight="1"/>
  <cols>
    <col min="1" max="1" width="61.42578125" style="3" customWidth="1"/>
    <col min="2" max="2" width="16.7109375" style="3" customWidth="1"/>
    <col min="3" max="3" width="5.140625" style="3" customWidth="1"/>
    <col min="4" max="16384" width="10.7109375" style="3"/>
  </cols>
  <sheetData>
    <row r="1" spans="1:2" ht="16.5" customHeight="1">
      <c r="A1" s="1" t="s">
        <v>34</v>
      </c>
      <c r="B1" s="1"/>
    </row>
    <row r="2" spans="1:2" ht="16.5" customHeight="1">
      <c r="A2" s="4" t="s">
        <v>1</v>
      </c>
      <c r="B2" s="5"/>
    </row>
    <row r="3" spans="1:2" ht="16.5" customHeight="1">
      <c r="A3" s="6" t="s">
        <v>35</v>
      </c>
      <c r="B3" s="6"/>
    </row>
    <row r="4" spans="1:2" ht="16.5" customHeight="1">
      <c r="A4" s="5" t="s">
        <v>36</v>
      </c>
      <c r="B4" s="5"/>
    </row>
    <row r="5" spans="1:2" ht="16.5" customHeight="1">
      <c r="A5" s="5" t="s">
        <v>4</v>
      </c>
      <c r="B5" s="5"/>
    </row>
    <row r="6" spans="1:2" ht="14.25" customHeight="1">
      <c r="A6" s="25"/>
      <c r="B6" s="7"/>
    </row>
    <row r="7" spans="1:2" ht="14.25" customHeight="1">
      <c r="A7" s="7"/>
      <c r="B7" s="9">
        <v>2018</v>
      </c>
    </row>
    <row r="8" spans="1:2" ht="14.25" customHeight="1">
      <c r="A8" s="7"/>
      <c r="B8" s="7"/>
    </row>
    <row r="9" spans="1:2" ht="14.25" customHeight="1">
      <c r="A9" s="26" t="s">
        <v>37</v>
      </c>
      <c r="B9" s="27">
        <f>SUM(B10:B17)</f>
        <v>136737.20000000001</v>
      </c>
    </row>
    <row r="10" spans="1:2" ht="14.25" customHeight="1">
      <c r="A10" s="29" t="s">
        <v>38</v>
      </c>
      <c r="B10" s="28">
        <v>107783</v>
      </c>
    </row>
    <row r="11" spans="1:2" ht="14.25" customHeight="1">
      <c r="A11" s="29" t="s">
        <v>39</v>
      </c>
      <c r="B11" s="28">
        <v>8887.1</v>
      </c>
    </row>
    <row r="12" spans="1:2" ht="14.25" customHeight="1">
      <c r="A12" s="29" t="s">
        <v>40</v>
      </c>
      <c r="B12" s="28">
        <v>3066.2</v>
      </c>
    </row>
    <row r="13" spans="1:2" hidden="1">
      <c r="A13" s="29" t="s">
        <v>41</v>
      </c>
      <c r="B13" s="28">
        <v>0</v>
      </c>
    </row>
    <row r="14" spans="1:2" ht="14.25" customHeight="1">
      <c r="A14" s="29" t="s">
        <v>42</v>
      </c>
      <c r="B14" s="28">
        <v>137</v>
      </c>
    </row>
    <row r="15" spans="1:2" ht="14.25" customHeight="1">
      <c r="A15" s="29" t="s">
        <v>43</v>
      </c>
      <c r="B15" s="28">
        <v>4850.8999999999996</v>
      </c>
    </row>
    <row r="16" spans="1:2" s="48" customFormat="1" ht="14.25" customHeight="1">
      <c r="A16" s="29" t="s">
        <v>44</v>
      </c>
      <c r="B16" s="28">
        <v>219.1</v>
      </c>
    </row>
    <row r="17" spans="1:2" ht="14.25" customHeight="1">
      <c r="A17" s="29" t="s">
        <v>45</v>
      </c>
      <c r="B17" s="28">
        <v>11793.9</v>
      </c>
    </row>
    <row r="18" spans="1:2" ht="9" customHeight="1">
      <c r="A18" s="30"/>
      <c r="B18" s="28"/>
    </row>
    <row r="19" spans="1:2" ht="14.25" customHeight="1">
      <c r="A19" s="26" t="s">
        <v>46</v>
      </c>
      <c r="B19" s="27">
        <f>SUM(B20:B25)</f>
        <v>40583.900000000009</v>
      </c>
    </row>
    <row r="20" spans="1:2" ht="14.25" customHeight="1">
      <c r="A20" s="31" t="s">
        <v>47</v>
      </c>
      <c r="B20" s="28">
        <v>26068.9</v>
      </c>
    </row>
    <row r="21" spans="1:2" ht="14.25" customHeight="1">
      <c r="A21" s="31" t="s">
        <v>48</v>
      </c>
      <c r="B21" s="32">
        <v>5297.9</v>
      </c>
    </row>
    <row r="22" spans="1:2" ht="14.25" customHeight="1">
      <c r="A22" s="31" t="s">
        <v>49</v>
      </c>
      <c r="B22" s="28">
        <v>3397.3</v>
      </c>
    </row>
    <row r="23" spans="1:2" ht="14.25" hidden="1" customHeight="1">
      <c r="A23" s="31" t="s">
        <v>50</v>
      </c>
      <c r="B23" s="28">
        <v>0</v>
      </c>
    </row>
    <row r="24" spans="1:2" ht="14.25" customHeight="1">
      <c r="A24" s="31" t="s">
        <v>44</v>
      </c>
      <c r="B24" s="28">
        <v>10.9</v>
      </c>
    </row>
    <row r="25" spans="1:2" ht="14.25" customHeight="1">
      <c r="A25" s="31" t="s">
        <v>45</v>
      </c>
      <c r="B25" s="28">
        <v>5808.9</v>
      </c>
    </row>
    <row r="26" spans="1:2" ht="9" customHeight="1">
      <c r="A26" s="30"/>
      <c r="B26" s="32"/>
    </row>
    <row r="27" spans="1:2" ht="14.25" customHeight="1">
      <c r="A27" s="33" t="s">
        <v>51</v>
      </c>
      <c r="B27" s="34">
        <v>14456.3</v>
      </c>
    </row>
    <row r="28" spans="1:2" ht="9" customHeight="1">
      <c r="A28" s="30"/>
      <c r="B28" s="32"/>
    </row>
    <row r="29" spans="1:2" ht="14.25" customHeight="1">
      <c r="A29" s="36" t="s">
        <v>52</v>
      </c>
      <c r="B29" s="28">
        <f>+B9-B19-B27</f>
        <v>81697</v>
      </c>
    </row>
    <row r="30" spans="1:2" ht="9" customHeight="1">
      <c r="A30" s="30"/>
      <c r="B30" s="35"/>
    </row>
    <row r="31" spans="1:2" ht="14.25" customHeight="1">
      <c r="A31" s="26" t="s">
        <v>53</v>
      </c>
      <c r="B31" s="37">
        <f>SUM(B32:B34)</f>
        <v>58930.200000000004</v>
      </c>
    </row>
    <row r="32" spans="1:2" ht="14.25" customHeight="1">
      <c r="A32" s="38" t="s">
        <v>54</v>
      </c>
      <c r="B32" s="32">
        <v>27306.7</v>
      </c>
    </row>
    <row r="33" spans="1:3" ht="14.25" customHeight="1">
      <c r="A33" s="38" t="s">
        <v>55</v>
      </c>
      <c r="B33" s="39">
        <v>28279.9</v>
      </c>
      <c r="C33" s="49"/>
    </row>
    <row r="34" spans="1:3" ht="14.25" customHeight="1">
      <c r="A34" s="38" t="s">
        <v>56</v>
      </c>
      <c r="B34" s="40">
        <v>3343.6</v>
      </c>
      <c r="C34" s="49"/>
    </row>
    <row r="35" spans="1:3" ht="11.25" customHeight="1">
      <c r="A35" s="26"/>
      <c r="B35" s="39"/>
      <c r="C35" s="49"/>
    </row>
    <row r="36" spans="1:3" ht="14.25" customHeight="1">
      <c r="A36" s="41" t="s">
        <v>57</v>
      </c>
      <c r="B36" s="39">
        <f>+(B29-B31)</f>
        <v>22766.799999999996</v>
      </c>
      <c r="C36" s="49"/>
    </row>
    <row r="37" spans="1:3" ht="8.25" customHeight="1">
      <c r="A37" s="38"/>
      <c r="B37" s="39"/>
      <c r="C37" s="49"/>
    </row>
    <row r="38" spans="1:3" ht="14.25" customHeight="1">
      <c r="A38" s="30" t="s">
        <v>58</v>
      </c>
      <c r="B38" s="40">
        <v>10735.8</v>
      </c>
      <c r="C38" s="49"/>
    </row>
    <row r="39" spans="1:3" ht="14.25" customHeight="1">
      <c r="A39" s="42" t="s">
        <v>59</v>
      </c>
      <c r="B39" s="39">
        <f>+B36+B38</f>
        <v>33502.599999999991</v>
      </c>
      <c r="C39" s="49"/>
    </row>
    <row r="40" spans="1:3" ht="14.25" customHeight="1">
      <c r="A40" s="30" t="s">
        <v>60</v>
      </c>
      <c r="B40" s="39">
        <v>-11195.9</v>
      </c>
      <c r="C40" s="49"/>
    </row>
    <row r="41" spans="1:3" ht="14.25" customHeight="1">
      <c r="A41" s="30" t="s">
        <v>61</v>
      </c>
      <c r="B41" s="40">
        <v>-1228.5999999999999</v>
      </c>
      <c r="C41" s="49"/>
    </row>
    <row r="42" spans="1:3" ht="8.25" customHeight="1">
      <c r="A42" s="30"/>
      <c r="B42" s="39"/>
      <c r="C42" s="49"/>
    </row>
    <row r="43" spans="1:3" ht="18.75" customHeight="1">
      <c r="A43" s="30" t="s">
        <v>62</v>
      </c>
      <c r="B43" s="39">
        <f>+B39+B40+B41</f>
        <v>21078.099999999991</v>
      </c>
      <c r="C43" s="49"/>
    </row>
    <row r="44" spans="1:3" ht="18" customHeight="1">
      <c r="A44" s="30" t="s">
        <v>63</v>
      </c>
      <c r="B44" s="39">
        <f>ROUND(-[1]E_R!R205,1)</f>
        <v>0</v>
      </c>
      <c r="C44" s="49"/>
    </row>
    <row r="45" spans="1:3" ht="19.5" customHeight="1" thickBot="1">
      <c r="A45" s="43" t="s">
        <v>64</v>
      </c>
      <c r="B45" s="44">
        <f>+B43+B44</f>
        <v>21078.099999999991</v>
      </c>
      <c r="C45" s="49"/>
    </row>
    <row r="46" spans="1:3" ht="13.5" customHeight="1" thickTop="1">
      <c r="A46" s="43"/>
      <c r="B46" s="45"/>
    </row>
    <row r="47" spans="1:3" ht="14.25" customHeight="1" thickBot="1">
      <c r="A47" s="23"/>
      <c r="B47" s="23"/>
    </row>
    <row r="48" spans="1:3" ht="14.25" customHeight="1" thickTop="1">
      <c r="A48" s="24"/>
      <c r="B48" s="24"/>
    </row>
  </sheetData>
  <printOptions horizontalCentered="1"/>
  <pageMargins left="0.43307086614173229" right="0.15748031496062992" top="0.51181102362204722" bottom="0.55118110236220474" header="0.23622047244094491" footer="0.23622047244094491"/>
  <pageSetup scale="80" firstPageNumber="3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Balance</vt:lpstr>
      <vt:lpstr>Est.Res.</vt:lpstr>
      <vt:lpstr>Balance!Print_Area</vt:lpstr>
    </vt:vector>
  </TitlesOfParts>
  <Company>Bank of Nova Scotia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Wilbert Lemus</dc:creator>
  <cp:lastModifiedBy>Wilbert Lemus</cp:lastModifiedBy>
  <dcterms:created xsi:type="dcterms:W3CDTF">2018-11-22T19:21:53Z</dcterms:created>
  <dcterms:modified xsi:type="dcterms:W3CDTF">2018-11-22T19:32:59Z</dcterms:modified>
</cp:coreProperties>
</file>