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345" windowWidth="19440" windowHeight="772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62" i="1"/>
  <c r="C86" l="1"/>
  <c r="C41"/>
  <c r="C39"/>
  <c r="C36"/>
  <c r="C34"/>
  <c r="C29"/>
  <c r="C23"/>
  <c r="C16"/>
  <c r="C6"/>
  <c r="C82" l="1"/>
  <c r="C70"/>
  <c r="C22"/>
  <c r="C64"/>
  <c r="C92"/>
  <c r="C20"/>
  <c r="C33"/>
  <c r="C103" l="1"/>
  <c r="C102"/>
  <c r="C88"/>
  <c r="C45"/>
  <c r="C105" l="1"/>
</calcChain>
</file>

<file path=xl/sharedStrings.xml><?xml version="1.0" encoding="utf-8"?>
<sst xmlns="http://schemas.openxmlformats.org/spreadsheetml/2006/main" count="105" uniqueCount="89">
  <si>
    <t>CENTRAL DE DEPOSITO DE VALORES, S.A. DE C.V.</t>
  </si>
  <si>
    <t>(Cifras en US$)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</si>
  <si>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</si>
  <si>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</si>
  <si>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</si>
  <si>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</si>
  <si>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</si>
  <si>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</si>
  <si>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</si>
  <si>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</si>
  <si>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</si>
  <si>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</si>
  <si>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</si>
  <si>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</si>
  <si>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</si>
  <si>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</si>
  <si>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</si>
  <si>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</si>
  <si>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</si>
  <si>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</si>
  <si>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</si>
  <si>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</si>
  <si>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</si>
  <si>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</si>
  <si>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</si>
  <si>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</si>
  <si>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</si>
  <si>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</si>
  <si>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</si>
  <si>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</si>
  <si>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</si>
  <si>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</si>
  <si>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</si>
  <si>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</si>
  <si>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</si>
  <si>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</si>
  <si>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</si>
  <si>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</si>
  <si>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</si>
  <si>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</si>
  <si>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2018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</si>
  <si>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</si>
  <si>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</si>
  <si>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</si>
  <si>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</si>
  <si>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</si>
  <si>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</si>
  <si>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</si>
  <si>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</si>
  <si>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</si>
  <si>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</si>
  <si>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</si>
  <si>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</si>
  <si>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</si>
  <si>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</si>
  <si>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</si>
  <si>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</si>
  <si>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</si>
  <si>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</si>
  <si>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</si>
  <si>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</si>
  <si>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</si>
  <si>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</si>
  <si>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</si>
  <si>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</si>
  <si>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</si>
  <si>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</si>
  <si>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</si>
  <si>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</si>
  <si>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</si>
  <si>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</si>
  <si>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</si>
  <si>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</si>
  <si>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</si>
  <si>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</si>
  <si>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</si>
  <si>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</si>
  <si>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</si>
  <si>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</si>
  <si>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</si>
  <si>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</si>
  <si>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</si>
  <si>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</si>
  <si>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</si>
  <si>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</si>
  <si>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</si>
  <si>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</si>
  <si>
    <t>2018 OCTUBRE</t>
  </si>
  <si>
    <t>BALANCE GENERAL AL 31 DE OCTUBRE DE 2018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</si>
</sst>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(&quot;¢&quot;* #,##0.00_);_(&quot;¢&quot;* \(#,##0.00\);_(&quot;¢&quot;* &quot;-&quot;??_);_(@_)"/>
    <numFmt numFmtId="167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Humanst521 B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1" fillId="0" borderId="0"/>
    <xf numFmtId="164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3" fillId="0" borderId="0" xfId="0" applyFont="1" applyBorder="1"/>
    <xf numFmtId="0" fontId="3" fillId="0" borderId="0" xfId="0" applyFont="1"/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164" fontId="3" fillId="0" borderId="0" xfId="2" applyNumberFormat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0" fontId="3" fillId="0" borderId="0" xfId="0" quotePrefix="1" applyFont="1" applyFill="1" applyAlignment="1">
      <alignment horizontal="left"/>
    </xf>
    <xf numFmtId="164" fontId="3" fillId="0" borderId="0" xfId="0" applyNumberFormat="1" applyFont="1" applyFill="1"/>
    <xf numFmtId="0" fontId="3" fillId="0" borderId="0" xfId="0" applyFont="1" applyFill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Fill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164" fontId="2" fillId="0" borderId="2" xfId="1" applyNumberFormat="1" applyFont="1" applyFill="1" applyBorder="1"/>
    <xf numFmtId="43" fontId="3" fillId="0" borderId="0" xfId="1" applyFont="1" applyFill="1" applyBorder="1"/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/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164" fontId="2" fillId="0" borderId="5" xfId="0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/>
    <xf numFmtId="164" fontId="3" fillId="0" borderId="0" xfId="0" applyNumberFormat="1" applyFont="1" applyFill="1" applyBorder="1"/>
    <xf numFmtId="0" fontId="2" fillId="0" borderId="0" xfId="0" quotePrefix="1" applyFont="1" applyFill="1" applyBorder="1" applyAlignment="1">
      <alignment horizontal="left"/>
    </xf>
    <xf numFmtId="164" fontId="2" fillId="0" borderId="2" xfId="0" applyNumberFormat="1" applyFont="1" applyFill="1" applyBorder="1"/>
    <xf numFmtId="164" fontId="2" fillId="0" borderId="4" xfId="0" applyNumberFormat="1" applyFont="1" applyFill="1" applyBorder="1"/>
    <xf numFmtId="164" fontId="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0" xfId="0" applyFont="1" applyBorder="1" applyAlignment="1">
      <alignment horizontal="center"/>
    </xf>
  </cellXfs>
  <cellStyles count="38">
    <cellStyle name="Millares" xfId="1" builtinId="3"/>
    <cellStyle name="Millares 2" xfId="8"/>
    <cellStyle name="Millares 2 2" xfId="12"/>
    <cellStyle name="Millares 3" xfId="17"/>
    <cellStyle name="Millares 3 2" xfId="34"/>
    <cellStyle name="Millares 4" xfId="18"/>
    <cellStyle name="Millares 5" xfId="21"/>
    <cellStyle name="Millares 6" xfId="23"/>
    <cellStyle name="Millares 7" xfId="5"/>
    <cellStyle name="Moneda" xfId="2" builtinId="4"/>
    <cellStyle name="Moneda 2" xfId="13"/>
    <cellStyle name="Moneda 3" xfId="10"/>
    <cellStyle name="Moneda 4" xfId="22"/>
    <cellStyle name="Moneda 5" xfId="25"/>
    <cellStyle name="Moneda 6" xfId="28"/>
    <cellStyle name="Moneda 7" xfId="30"/>
    <cellStyle name="Moneda 7 2" xfId="33"/>
    <cellStyle name="Moneda 8" xfId="6"/>
    <cellStyle name="Normal" xfId="0" builtinId="0"/>
    <cellStyle name="Normal 10" xfId="35"/>
    <cellStyle name="Normal 11" xfId="36"/>
    <cellStyle name="Normal 12" xfId="37"/>
    <cellStyle name="Normal 13" xfId="4"/>
    <cellStyle name="Normal 2" xfId="11"/>
    <cellStyle name="Normal 2 2" xfId="15"/>
    <cellStyle name="Normal 3" xfId="9"/>
    <cellStyle name="Normal 4" xfId="16"/>
    <cellStyle name="Normal 5" xfId="19"/>
    <cellStyle name="Normal 6" xfId="24"/>
    <cellStyle name="Normal 6 2" xfId="31"/>
    <cellStyle name="Normal 7" xfId="26"/>
    <cellStyle name="Normal 7 2" xfId="32"/>
    <cellStyle name="Normal 8" xfId="27"/>
    <cellStyle name="Normal 9" xfId="29"/>
    <cellStyle name="Porcentaje 2" xfId="7"/>
    <cellStyle name="Porcentual" xfId="3" builtinId="5"/>
    <cellStyle name="Porcentual 2" xfId="14"/>
    <cellStyle name="Porcentual 3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iranda/Documents/De%20trabajo/Estados%20Financieros%20CEDEVAL/2018/CEDEVAL%20EF%20SEPTIEMBRE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17"/>
      <sheetName val="Gto Real 17"/>
      <sheetName val="Res Real 17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829761.44000000006</v>
          </cell>
        </row>
        <row r="29">
          <cell r="O29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0"/>
  <sheetViews>
    <sheetView showGridLines="0" tabSelected="1" topLeftCell="A25" workbookViewId="0">
      <selection activeCell="C65" sqref="C65"/>
    </sheetView>
  </sheetViews>
  <sheetFormatPr baseColWidth="10" defaultColWidth="14.85546875" defaultRowHeight="14.25" customHeight="1"/>
  <cols>
    <col min="1" max="1" width="6" style="2" customWidth="1"/>
    <col min="2" max="2" width="67.42578125" style="2" bestFit="1" customWidth="1"/>
    <col min="3" max="3" width="22.42578125" style="13" bestFit="1" customWidth="1"/>
    <col min="4" max="16384" width="14.85546875" style="2"/>
  </cols>
  <sheetData>
    <row r="1" spans="1:3" ht="15.75">
      <c r="A1" s="36" t="s">
        <v>0</v>
      </c>
      <c r="B1" s="36"/>
      <c r="C1" s="36"/>
    </row>
    <row r="2" spans="1:3" ht="15.75">
      <c r="A2" s="37" t="s">
        <v>88</v>
      </c>
      <c r="B2" s="38"/>
      <c r="C2" s="38"/>
    </row>
    <row r="3" spans="1:3" ht="15.75">
      <c r="A3" s="39" t="s">
        <v>1</v>
      </c>
      <c r="B3" s="39"/>
      <c r="C3" s="39"/>
    </row>
    <row r="4" spans="1:3" ht="16.5" thickBot="1">
      <c r="A4" s="3"/>
      <c r="B4" s="4"/>
      <c r="C4" s="5" t="s">
        <v>87</v>
      </c>
    </row>
    <row r="5" spans="1:3" ht="15.75">
      <c r="A5" s="7" t="s">
        <v>2</v>
      </c>
      <c r="B5" s="8"/>
      <c r="C5" s="9"/>
    </row>
    <row r="6" spans="1:3" ht="15.75">
      <c r="A6" s="7" t="s">
        <v>3</v>
      </c>
      <c r="B6" s="8"/>
      <c r="C6" s="10">
        <f>SUM(C7:C15)</f>
        <v>2658518.2199999997</v>
      </c>
    </row>
    <row r="7" spans="1:3" ht="15.75">
      <c r="A7" s="7"/>
      <c r="B7" s="8" t="s">
        <v>4</v>
      </c>
      <c r="C7" s="11">
        <v>114.29</v>
      </c>
    </row>
    <row r="8" spans="1:3" ht="15.75">
      <c r="A8" s="7"/>
      <c r="B8" s="12" t="s">
        <v>5</v>
      </c>
      <c r="C8" s="13">
        <v>123209</v>
      </c>
    </row>
    <row r="9" spans="1:3" ht="15.75">
      <c r="A9" s="7"/>
      <c r="B9" s="14" t="s">
        <v>6</v>
      </c>
      <c r="C9" s="13">
        <v>80103.02</v>
      </c>
    </row>
    <row r="10" spans="1:3" ht="15.75">
      <c r="A10" s="7"/>
      <c r="B10" s="8" t="s">
        <v>7</v>
      </c>
      <c r="C10" s="13">
        <v>2217351.8199999998</v>
      </c>
    </row>
    <row r="11" spans="1:3" ht="15.75">
      <c r="A11" s="7"/>
      <c r="B11" s="12" t="s">
        <v>8</v>
      </c>
      <c r="C11" s="13">
        <v>135223.95000000001</v>
      </c>
    </row>
    <row r="12" spans="1:3" ht="15.75">
      <c r="A12" s="7"/>
      <c r="B12" s="12" t="s">
        <v>9</v>
      </c>
      <c r="C12" s="13">
        <v>1930.53</v>
      </c>
    </row>
    <row r="13" spans="1:3" ht="15.75">
      <c r="A13" s="7"/>
      <c r="B13" s="8" t="s">
        <v>10</v>
      </c>
      <c r="C13" s="13">
        <v>21827.61</v>
      </c>
    </row>
    <row r="14" spans="1:3" ht="15.75">
      <c r="A14" s="7"/>
      <c r="B14" s="8" t="s">
        <v>11</v>
      </c>
      <c r="C14" s="11">
        <v>23890.94</v>
      </c>
    </row>
    <row r="15" spans="1:3" ht="15.75">
      <c r="A15" s="7"/>
      <c r="B15" s="8" t="s">
        <v>12</v>
      </c>
      <c r="C15" s="15">
        <v>54867.06</v>
      </c>
    </row>
    <row r="16" spans="1:3" ht="15.75">
      <c r="A16" s="16" t="s">
        <v>13</v>
      </c>
      <c r="B16" s="8"/>
      <c r="C16" s="10">
        <f>SUM(C17:C19)</f>
        <v>96623.040000000008</v>
      </c>
    </row>
    <row r="17" spans="1:3" ht="14.25" customHeight="1">
      <c r="A17" s="7"/>
      <c r="B17" s="8" t="s">
        <v>14</v>
      </c>
      <c r="C17" s="11">
        <v>27725.35</v>
      </c>
    </row>
    <row r="18" spans="1:3" ht="14.25" customHeight="1">
      <c r="A18" s="7"/>
      <c r="B18" s="8" t="s">
        <v>15</v>
      </c>
      <c r="C18" s="17">
        <v>23974.37</v>
      </c>
    </row>
    <row r="19" spans="1:3" ht="13.5" customHeight="1">
      <c r="A19" s="7"/>
      <c r="B19" s="8" t="s">
        <v>16</v>
      </c>
      <c r="C19" s="15">
        <v>44923.32</v>
      </c>
    </row>
    <row r="20" spans="1:3" ht="14.25" customHeight="1" thickBot="1">
      <c r="A20" s="7"/>
      <c r="B20" s="7" t="s">
        <v>17</v>
      </c>
      <c r="C20" s="19">
        <f>C16+C6</f>
        <v>2755141.26</v>
      </c>
    </row>
    <row r="21" spans="1:3" ht="14.25" customHeight="1" thickTop="1">
      <c r="A21" s="7"/>
      <c r="B21" s="8"/>
      <c r="C21" s="11"/>
    </row>
    <row r="22" spans="1:3" ht="14.25" customHeight="1">
      <c r="A22" s="7" t="s">
        <v>18</v>
      </c>
      <c r="B22" s="8"/>
      <c r="C22" s="10">
        <f>C23+C29</f>
        <v>126146.93000000001</v>
      </c>
    </row>
    <row r="23" spans="1:3" ht="14.25" customHeight="1">
      <c r="A23" s="7" t="s">
        <v>19</v>
      </c>
      <c r="B23" s="8"/>
      <c r="C23" s="20">
        <f>SUM(C24:C28)</f>
        <v>109612.13</v>
      </c>
    </row>
    <row r="24" spans="1:3" ht="14.25" customHeight="1">
      <c r="A24" s="7"/>
      <c r="B24" s="8" t="s">
        <v>20</v>
      </c>
      <c r="C24" s="17">
        <v>497.24</v>
      </c>
    </row>
    <row r="25" spans="1:3" ht="14.25" customHeight="1">
      <c r="A25" s="7"/>
      <c r="B25" s="12" t="s">
        <v>21</v>
      </c>
      <c r="C25" s="11">
        <v>20404.71</v>
      </c>
    </row>
    <row r="26" spans="1:3" ht="14.25" customHeight="1">
      <c r="A26" s="7"/>
      <c r="B26" s="8" t="s">
        <v>22</v>
      </c>
      <c r="C26" s="13">
        <v>32339.63</v>
      </c>
    </row>
    <row r="27" spans="1:3" ht="14.25" customHeight="1">
      <c r="A27" s="7"/>
      <c r="B27" s="8" t="s">
        <v>23</v>
      </c>
      <c r="C27" s="11">
        <v>11236.57</v>
      </c>
    </row>
    <row r="28" spans="1:3" ht="14.25" customHeight="1">
      <c r="A28" s="7"/>
      <c r="B28" s="8" t="s">
        <v>24</v>
      </c>
      <c r="C28" s="11">
        <v>45133.98</v>
      </c>
    </row>
    <row r="29" spans="1:3" ht="14.25" customHeight="1">
      <c r="A29" s="7" t="s">
        <v>25</v>
      </c>
      <c r="B29" s="8"/>
      <c r="C29" s="21">
        <f>SUM(C30:C31)</f>
        <v>16534.8</v>
      </c>
    </row>
    <row r="30" spans="1:3" ht="14.25" customHeight="1">
      <c r="A30" s="7"/>
      <c r="B30" s="8" t="s">
        <v>26</v>
      </c>
      <c r="C30" s="11">
        <v>0</v>
      </c>
    </row>
    <row r="31" spans="1:3" ht="14.25" customHeight="1">
      <c r="A31" s="7"/>
      <c r="B31" s="12" t="s">
        <v>27</v>
      </c>
      <c r="C31" s="18">
        <v>16534.8</v>
      </c>
    </row>
    <row r="32" spans="1:3" ht="14.25" customHeight="1">
      <c r="A32" s="7"/>
      <c r="B32" s="8"/>
      <c r="C32" s="11"/>
    </row>
    <row r="33" spans="1:3" ht="14.25" customHeight="1">
      <c r="A33" s="7" t="s">
        <v>28</v>
      </c>
      <c r="B33" s="8"/>
      <c r="C33" s="10">
        <f>C34+C36+C41+C39</f>
        <v>2628994.33</v>
      </c>
    </row>
    <row r="34" spans="1:3" ht="14.25" customHeight="1">
      <c r="A34" s="7" t="s">
        <v>29</v>
      </c>
      <c r="B34" s="8"/>
      <c r="C34" s="10">
        <f>SUM(C35:C35)</f>
        <v>2000000</v>
      </c>
    </row>
    <row r="35" spans="1:3" ht="14.25" customHeight="1">
      <c r="A35" s="7"/>
      <c r="B35" s="8" t="s">
        <v>30</v>
      </c>
      <c r="C35" s="11">
        <v>2000000</v>
      </c>
    </row>
    <row r="36" spans="1:3" ht="14.25" customHeight="1">
      <c r="A36" s="7" t="s">
        <v>31</v>
      </c>
      <c r="B36" s="8"/>
      <c r="C36" s="10">
        <f>SUM(C37:C38)</f>
        <v>248643.48</v>
      </c>
    </row>
    <row r="37" spans="1:3" ht="14.25" customHeight="1">
      <c r="A37" s="7"/>
      <c r="B37" s="8" t="s">
        <v>32</v>
      </c>
      <c r="C37" s="17">
        <v>196275.88</v>
      </c>
    </row>
    <row r="38" spans="1:3" ht="14.25" customHeight="1">
      <c r="A38" s="7"/>
      <c r="B38" s="8" t="s">
        <v>33</v>
      </c>
      <c r="C38" s="17">
        <v>52367.6</v>
      </c>
    </row>
    <row r="39" spans="1:3" ht="14.25" customHeight="1">
      <c r="A39" s="7" t="s">
        <v>34</v>
      </c>
      <c r="B39" s="8"/>
      <c r="C39" s="10">
        <f>SUM(C40:C40)</f>
        <v>-28552.94</v>
      </c>
    </row>
    <row r="40" spans="1:3" ht="14.25" customHeight="1">
      <c r="A40" s="7"/>
      <c r="B40" s="8" t="s">
        <v>35</v>
      </c>
      <c r="C40" s="17">
        <v>-28552.94</v>
      </c>
    </row>
    <row r="41" spans="1:3" ht="14.25" customHeight="1">
      <c r="A41" s="7" t="s">
        <v>36</v>
      </c>
      <c r="B41" s="8"/>
      <c r="C41" s="10">
        <f>+C43+C42</f>
        <v>408903.79000000004</v>
      </c>
    </row>
    <row r="42" spans="1:3" ht="14.25" customHeight="1">
      <c r="A42" s="7"/>
      <c r="B42" s="12" t="s">
        <v>37</v>
      </c>
      <c r="C42" s="11">
        <v>227317</v>
      </c>
    </row>
    <row r="43" spans="1:3" ht="14.25" customHeight="1">
      <c r="A43" s="7"/>
      <c r="B43" s="8" t="s">
        <v>38</v>
      </c>
      <c r="C43" s="18">
        <v>181586.79</v>
      </c>
    </row>
    <row r="44" spans="1:3" ht="14.25" customHeight="1">
      <c r="A44" s="7"/>
      <c r="B44" s="8"/>
      <c r="C44" s="11"/>
    </row>
    <row r="45" spans="1:3" ht="14.25" customHeight="1" thickBot="1">
      <c r="A45" s="7"/>
      <c r="B45" s="7" t="s">
        <v>39</v>
      </c>
      <c r="C45" s="19">
        <f>C33+C22</f>
        <v>2755141.2600000002</v>
      </c>
    </row>
    <row r="46" spans="1:3" ht="14.25" customHeight="1" thickTop="1">
      <c r="A46" s="7"/>
      <c r="B46" s="8"/>
      <c r="C46" s="11"/>
    </row>
    <row r="47" spans="1:3" ht="14.25" customHeight="1">
      <c r="A47" s="7"/>
      <c r="B47" s="8"/>
      <c r="C47" s="11"/>
    </row>
    <row r="48" spans="1:3" ht="14.25" customHeight="1">
      <c r="A48" s="7"/>
      <c r="B48" s="8"/>
      <c r="C48" s="11"/>
    </row>
    <row r="49" spans="1:3" ht="14.25" customHeight="1">
      <c r="A49" s="7"/>
      <c r="B49" s="8"/>
      <c r="C49" s="11"/>
    </row>
    <row r="50" spans="1:3" ht="14.25" customHeight="1">
      <c r="A50" s="7"/>
      <c r="B50" s="8"/>
      <c r="C50" s="11"/>
    </row>
    <row r="51" spans="1:3" ht="14.25" customHeight="1">
      <c r="A51" s="7"/>
      <c r="B51" s="8"/>
      <c r="C51" s="11"/>
    </row>
    <row r="52" spans="1:3" ht="14.25" customHeight="1">
      <c r="A52" s="7"/>
      <c r="B52" s="8"/>
      <c r="C52" s="11"/>
    </row>
    <row r="53" spans="1:3" ht="14.25" customHeight="1">
      <c r="A53" s="7"/>
      <c r="B53" s="8"/>
      <c r="C53" s="11"/>
    </row>
    <row r="54" spans="1:3" ht="14.25" customHeight="1">
      <c r="A54" s="7"/>
      <c r="B54" s="8"/>
      <c r="C54" s="11"/>
    </row>
    <row r="55" spans="1:3" ht="14.25" customHeight="1">
      <c r="A55" s="7"/>
      <c r="B55" s="8"/>
      <c r="C55" s="11"/>
    </row>
    <row r="56" spans="1:3" ht="14.25" customHeight="1">
      <c r="A56" s="7"/>
      <c r="B56" s="8"/>
      <c r="C56" s="11"/>
    </row>
    <row r="57" spans="1:3" ht="15.75"/>
    <row r="59" spans="1:3" ht="15.75">
      <c r="A59" s="36" t="s">
        <v>0</v>
      </c>
      <c r="B59" s="36"/>
      <c r="C59" s="36"/>
    </row>
    <row r="60" spans="1:3" ht="15.75">
      <c r="A60" s="37" t="s">
        <v>40</v>
      </c>
      <c r="B60" s="38"/>
      <c r="C60" s="38"/>
    </row>
    <row r="61" spans="1:3" ht="15.75">
      <c r="A61" s="23"/>
      <c r="B61" s="35" t="s">
        <v>1</v>
      </c>
      <c r="C61" s="35"/>
    </row>
    <row r="62" spans="1:3" ht="16.5" thickBot="1">
      <c r="A62" s="3"/>
      <c r="B62" s="4"/>
      <c r="C62" s="6" t="str">
        <f>C4</f>
        <v>2018 OCTUBRE</v>
      </c>
    </row>
    <row r="64" spans="1:3" ht="15.75">
      <c r="A64" s="24" t="s">
        <v>41</v>
      </c>
      <c r="B64" s="24" t="s">
        <v>42</v>
      </c>
      <c r="C64" s="25">
        <f>SUM(C65:C67)</f>
        <v>945296.51</v>
      </c>
    </row>
    <row r="65" spans="1:3" ht="15.75">
      <c r="A65" s="26" t="s">
        <v>43</v>
      </c>
      <c r="B65" s="27" t="s">
        <v>44</v>
      </c>
      <c r="C65" s="13">
        <v>921830</v>
      </c>
    </row>
    <row r="66" spans="1:3" ht="15.75">
      <c r="A66" s="26" t="s">
        <v>45</v>
      </c>
      <c r="B66" s="26" t="s">
        <v>46</v>
      </c>
      <c r="C66" s="13">
        <v>15327.51</v>
      </c>
    </row>
    <row r="67" spans="1:3" ht="15.75">
      <c r="A67" s="26" t="s">
        <v>47</v>
      </c>
      <c r="B67" s="26" t="s">
        <v>48</v>
      </c>
      <c r="C67" s="13">
        <v>8139</v>
      </c>
    </row>
    <row r="68" spans="1:3" ht="15.75">
      <c r="A68" s="27" t="s">
        <v>49</v>
      </c>
      <c r="B68" s="26" t="s">
        <v>50</v>
      </c>
      <c r="C68" s="13">
        <v>0</v>
      </c>
    </row>
    <row r="69" spans="1:3" ht="15.75">
      <c r="A69" s="1"/>
      <c r="B69" s="1"/>
    </row>
    <row r="70" spans="1:3" ht="15.75">
      <c r="A70" s="24" t="s">
        <v>41</v>
      </c>
      <c r="B70" s="24" t="s">
        <v>51</v>
      </c>
      <c r="C70" s="25">
        <f>SUM(C71:C79)</f>
        <v>781072.57</v>
      </c>
    </row>
    <row r="71" spans="1:3" ht="15.75">
      <c r="A71" s="26" t="s">
        <v>43</v>
      </c>
      <c r="B71" s="26" t="s">
        <v>52</v>
      </c>
      <c r="C71" s="13">
        <v>145875.59</v>
      </c>
    </row>
    <row r="72" spans="1:3" ht="15.75">
      <c r="A72" s="26" t="s">
        <v>45</v>
      </c>
      <c r="B72" s="26" t="s">
        <v>53</v>
      </c>
      <c r="C72" s="13">
        <v>23150.02</v>
      </c>
    </row>
    <row r="73" spans="1:3" ht="15.75">
      <c r="A73" s="26" t="s">
        <v>47</v>
      </c>
      <c r="B73" s="26" t="s">
        <v>54</v>
      </c>
      <c r="C73" s="13">
        <v>18979.43</v>
      </c>
    </row>
    <row r="74" spans="1:3" ht="15.75">
      <c r="A74" s="26" t="s">
        <v>49</v>
      </c>
      <c r="B74" s="26" t="s">
        <v>55</v>
      </c>
      <c r="C74" s="13">
        <v>0</v>
      </c>
    </row>
    <row r="75" spans="1:3" ht="15.75">
      <c r="A75" s="26" t="s">
        <v>56</v>
      </c>
      <c r="B75" s="26" t="s">
        <v>57</v>
      </c>
      <c r="C75" s="13">
        <v>331707.04000000004</v>
      </c>
    </row>
    <row r="76" spans="1:3" ht="15.75">
      <c r="A76" s="26" t="s">
        <v>58</v>
      </c>
      <c r="B76" s="26" t="s">
        <v>59</v>
      </c>
      <c r="C76" s="13">
        <v>47179.91</v>
      </c>
    </row>
    <row r="77" spans="1:3" ht="15.75">
      <c r="A77" s="26" t="s">
        <v>60</v>
      </c>
      <c r="B77" s="26" t="s">
        <v>61</v>
      </c>
      <c r="C77" s="13">
        <v>191897.18</v>
      </c>
    </row>
    <row r="78" spans="1:3" ht="15.75">
      <c r="A78" s="26" t="s">
        <v>62</v>
      </c>
      <c r="B78" s="26" t="s">
        <v>63</v>
      </c>
      <c r="C78" s="13">
        <v>17526.54</v>
      </c>
    </row>
    <row r="79" spans="1:3" ht="15.75">
      <c r="A79" s="26" t="s">
        <v>64</v>
      </c>
      <c r="B79" s="26" t="s">
        <v>65</v>
      </c>
      <c r="C79" s="13">
        <v>4756.8600000000006</v>
      </c>
    </row>
    <row r="80" spans="1:3" ht="15.75">
      <c r="A80" s="26"/>
      <c r="B80" s="26"/>
    </row>
    <row r="81" spans="1:3" ht="15.75">
      <c r="A81" s="26"/>
      <c r="B81" s="26"/>
    </row>
    <row r="82" spans="1:3" ht="15.75">
      <c r="A82" s="24" t="s">
        <v>41</v>
      </c>
      <c r="B82" s="24" t="s">
        <v>66</v>
      </c>
      <c r="C82" s="25">
        <f>SUM(C83:C86)</f>
        <v>60219.630000000012</v>
      </c>
    </row>
    <row r="83" spans="1:3" ht="15.75">
      <c r="A83" s="26" t="s">
        <v>43</v>
      </c>
      <c r="B83" s="27" t="s">
        <v>67</v>
      </c>
      <c r="C83" s="13">
        <v>20633.780000000002</v>
      </c>
    </row>
    <row r="84" spans="1:3" ht="15.75">
      <c r="A84" s="26" t="s">
        <v>45</v>
      </c>
      <c r="B84" s="26" t="s">
        <v>68</v>
      </c>
      <c r="C84" s="13">
        <v>97.49</v>
      </c>
    </row>
    <row r="85" spans="1:3" ht="15.75">
      <c r="A85" s="26" t="s">
        <v>47</v>
      </c>
      <c r="B85" s="26" t="s">
        <v>69</v>
      </c>
      <c r="C85" s="13">
        <v>39488.360000000008</v>
      </c>
    </row>
    <row r="86" spans="1:3" ht="15.75">
      <c r="A86" s="26"/>
      <c r="B86" s="26"/>
      <c r="C86" s="13">
        <f>'[1]R Msual'!O29</f>
        <v>0</v>
      </c>
    </row>
    <row r="87" spans="1:3" ht="15.75">
      <c r="A87" s="26"/>
      <c r="B87" s="26"/>
    </row>
    <row r="88" spans="1:3" ht="16.5" thickBot="1">
      <c r="A88" s="26"/>
      <c r="B88" s="24" t="s">
        <v>70</v>
      </c>
      <c r="C88" s="28">
        <f>C64-C70-C82</f>
        <v>104004.31000000006</v>
      </c>
    </row>
    <row r="89" spans="1:3" ht="16.5" thickTop="1">
      <c r="A89" s="26"/>
      <c r="B89" s="24"/>
    </row>
    <row r="90" spans="1:3" ht="15.75">
      <c r="A90" s="26" t="s">
        <v>71</v>
      </c>
      <c r="B90" s="24" t="s">
        <v>72</v>
      </c>
      <c r="C90" s="25">
        <v>106023.83</v>
      </c>
    </row>
    <row r="91" spans="1:3" ht="15.75">
      <c r="A91" s="26"/>
      <c r="B91" s="26"/>
    </row>
    <row r="92" spans="1:3" ht="15.75">
      <c r="A92" s="26" t="s">
        <v>71</v>
      </c>
      <c r="B92" s="24" t="s">
        <v>73</v>
      </c>
      <c r="C92" s="25">
        <f>SUM(C93:C97)</f>
        <v>2513.4299999999998</v>
      </c>
    </row>
    <row r="93" spans="1:3" ht="15.75">
      <c r="A93" s="26" t="s">
        <v>43</v>
      </c>
      <c r="B93" s="26" t="s">
        <v>74</v>
      </c>
      <c r="C93" s="13">
        <v>601.46</v>
      </c>
    </row>
    <row r="94" spans="1:3" ht="15.75">
      <c r="A94" s="26" t="s">
        <v>45</v>
      </c>
      <c r="B94" s="26" t="s">
        <v>75</v>
      </c>
      <c r="C94" s="13">
        <v>0</v>
      </c>
    </row>
    <row r="95" spans="1:3" ht="15.75">
      <c r="A95" s="26" t="s">
        <v>47</v>
      </c>
      <c r="B95" s="26" t="s">
        <v>76</v>
      </c>
      <c r="C95" s="13">
        <v>370.88</v>
      </c>
    </row>
    <row r="96" spans="1:3" ht="15.75">
      <c r="A96" s="26" t="s">
        <v>49</v>
      </c>
      <c r="B96" s="26" t="s">
        <v>77</v>
      </c>
      <c r="C96" s="13">
        <v>806.7</v>
      </c>
    </row>
    <row r="97" spans="1:3" ht="15.75">
      <c r="A97" s="26"/>
      <c r="B97" s="26" t="s">
        <v>78</v>
      </c>
      <c r="C97" s="13">
        <v>734.39</v>
      </c>
    </row>
    <row r="98" spans="1:3" s="30" customFormat="1" ht="15.75">
      <c r="A98" s="24" t="s">
        <v>79</v>
      </c>
      <c r="B98" s="24" t="s">
        <v>80</v>
      </c>
      <c r="C98" s="29">
        <v>5762.3899999999994</v>
      </c>
    </row>
    <row r="99" spans="1:3" s="30" customFormat="1" ht="15.75">
      <c r="A99" s="24" t="s">
        <v>81</v>
      </c>
      <c r="B99" s="24" t="s">
        <v>82</v>
      </c>
      <c r="C99" s="13">
        <v>43.23</v>
      </c>
    </row>
    <row r="100" spans="1:3" s="30" customFormat="1" ht="15.75">
      <c r="A100" s="24"/>
      <c r="B100" s="24" t="s">
        <v>83</v>
      </c>
      <c r="C100" s="29"/>
    </row>
    <row r="101" spans="1:3" ht="15.75">
      <c r="A101" s="26"/>
      <c r="B101" s="26"/>
      <c r="C101" s="31"/>
    </row>
    <row r="102" spans="1:3" ht="15.75">
      <c r="A102" s="26"/>
      <c r="B102" s="32" t="s">
        <v>84</v>
      </c>
      <c r="C102" s="33">
        <f>C64+C90+C98</f>
        <v>1057082.73</v>
      </c>
    </row>
    <row r="103" spans="1:3" ht="15.75">
      <c r="A103" s="26"/>
      <c r="B103" s="32" t="s">
        <v>85</v>
      </c>
      <c r="C103" s="33">
        <f>C70+C82+C92+C99</f>
        <v>843848.86</v>
      </c>
    </row>
    <row r="104" spans="1:3" ht="15.75">
      <c r="A104" s="24"/>
      <c r="B104" s="24"/>
      <c r="C104" s="31"/>
    </row>
    <row r="105" spans="1:3" ht="16.5" thickBot="1">
      <c r="A105" s="26"/>
      <c r="B105" s="32" t="s">
        <v>86</v>
      </c>
      <c r="C105" s="34">
        <f>C102-C103</f>
        <v>213233.87</v>
      </c>
    </row>
    <row r="106" spans="1:3" ht="16.5" thickTop="1">
      <c r="C106" s="22"/>
    </row>
    <row r="110" spans="1:3" ht="15.75"/>
  </sheetData>
  <mergeCells count="6">
    <mergeCell ref="B61:C61"/>
    <mergeCell ref="A1:C1"/>
    <mergeCell ref="A2:C2"/>
    <mergeCell ref="A3:C3"/>
    <mergeCell ref="A59:C59"/>
    <mergeCell ref="A60:C6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ksalgado</cp:lastModifiedBy>
  <cp:lastPrinted>2018-11-01T22:04:48Z</cp:lastPrinted>
  <dcterms:created xsi:type="dcterms:W3CDTF">2018-11-01T22:01:06Z</dcterms:created>
  <dcterms:modified xsi:type="dcterms:W3CDTF">2018-11-27T20:26:20Z</dcterms:modified>
</cp:coreProperties>
</file>