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DF ESTADOS FINANCIEROS\EnviadosWebBolsaValores\2018\"/>
    </mc:Choice>
  </mc:AlternateContent>
  <bookViews>
    <workbookView xWindow="0" yWindow="0" windowWidth="28800" windowHeight="12330"/>
  </bookViews>
  <sheets>
    <sheet name="Balance Institucional" sheetId="2" r:id="rId1"/>
    <sheet name="Estados de Resultados Inst." sheetId="3" r:id="rId2"/>
    <sheet name="Hoja1" sheetId="1" r:id="rId3"/>
  </sheets>
  <externalReferences>
    <externalReference r:id="rId4"/>
  </externalReferences>
  <definedNames>
    <definedName name="_xlnm.Print_Area" localSheetId="0">'Balance Institucional'!$A$1:$J$68</definedName>
    <definedName name="_xlnm.Print_Area" localSheetId="1">'Estados de Resultados Inst.'!$A$1:$G$65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F36" i="3" s="1"/>
  <c r="F38" i="3"/>
  <c r="F29" i="3"/>
  <c r="F16" i="3"/>
  <c r="G7" i="3" s="1"/>
  <c r="F12" i="3"/>
  <c r="F8" i="3"/>
  <c r="J57" i="2"/>
  <c r="C51" i="2"/>
  <c r="C50" i="2"/>
  <c r="D41" i="2"/>
  <c r="J41" i="2"/>
  <c r="J35" i="2"/>
  <c r="J48" i="2" s="1"/>
  <c r="D34" i="2"/>
  <c r="D22" i="2"/>
  <c r="J28" i="2"/>
  <c r="J23" i="2"/>
  <c r="I19" i="2"/>
  <c r="J18" i="2" s="1"/>
  <c r="D17" i="2"/>
  <c r="J14" i="2"/>
  <c r="D12" i="2"/>
  <c r="J11" i="2"/>
  <c r="D7" i="2"/>
  <c r="J7" i="2"/>
  <c r="G28" i="3" l="1"/>
  <c r="G49" i="3"/>
  <c r="J32" i="2"/>
  <c r="J54" i="2" s="1"/>
  <c r="D54" i="2"/>
</calcChain>
</file>

<file path=xl/sharedStrings.xml><?xml version="1.0" encoding="utf-8"?>
<sst xmlns="http://schemas.openxmlformats.org/spreadsheetml/2006/main" count="123" uniqueCount="117">
  <si>
    <t>FONDO SOCIAL PARA LA VIVIENDA</t>
  </si>
  <si>
    <t>BALANCE DE SITUACION AL 31 DE OCTUBRE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</si>
  <si>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</si>
  <si>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</si>
  <si>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</si>
  <si>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</si>
  <si>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</si>
  <si>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</si>
  <si>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</si>
  <si>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</si>
  <si>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</si>
  <si>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</si>
  <si>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</si>
  <si>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</si>
  <si>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</si>
  <si>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</si>
  <si>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</si>
  <si>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</si>
  <si>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</si>
  <si>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</si>
  <si>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</si>
  <si>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</si>
  <si>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</si>
  <si>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</si>
  <si>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</si>
  <si>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</si>
  <si>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</si>
  <si>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</si>
  <si>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</si>
  <si>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</si>
  <si>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</si>
  <si>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</si>
  <si>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</si>
  <si>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</si>
  <si>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</si>
  <si>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</si>
  <si>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</si>
  <si>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</si>
  <si>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</si>
  <si>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</si>
  <si>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</si>
  <si>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</si>
  <si>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</si>
  <si>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</si>
  <si>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</si>
  <si>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</si>
  <si>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</si>
  <si>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</si>
  <si>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</si>
  <si>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</si>
  <si>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</si>
  <si>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</si>
  <si>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</si>
  <si>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</si>
  <si>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</si>
  <si>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</si>
  <si>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</si>
  <si>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</si>
  <si>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</si>
  <si>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</si>
  <si>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</si>
  <si>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</si>
  <si>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</si>
  <si>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</si>
  <si>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</si>
  <si>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</si>
  <si>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</si>
  <si>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</si>
  <si>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</si>
  <si>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</si>
  <si>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</si>
  <si>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</si>
  <si>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</si>
  <si>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</si>
  <si>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</si>
  <si>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</si>
  <si>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</si>
  <si>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</si>
  <si>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</si>
  <si>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</si>
  <si>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</si>
  <si>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OCTUBRE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</si>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</sst>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  <numFmt numFmtId="170" formatCode="_(&quot;¢&quot;* #,##0.00000_);_(&quot;¢&quot;* \(#,##0.00000\);_(&quot;¢&quot;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49" fontId="2" fillId="0" borderId="0" xfId="1" applyNumberFormat="1" applyFont="1" applyAlignment="1" applyProtection="1">
      <alignment horizontal="left"/>
      <protection locked="0"/>
    </xf>
    <xf numFmtId="165" fontId="2" fillId="0" borderId="0" xfId="2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6" fontId="2" fillId="0" borderId="0" xfId="1" applyNumberFormat="1" applyFont="1" applyProtection="1"/>
    <xf numFmtId="167" fontId="5" fillId="0" borderId="0" xfId="2" applyNumberFormat="1" applyFont="1" applyProtection="1"/>
    <xf numFmtId="0" fontId="4" fillId="0" borderId="0" xfId="1" applyFont="1" applyProtection="1">
      <protection locked="0"/>
    </xf>
    <xf numFmtId="168" fontId="5" fillId="0" borderId="0" xfId="1" applyNumberFormat="1" applyFont="1" applyBorder="1" applyProtection="1">
      <protection locked="0"/>
    </xf>
    <xf numFmtId="166" fontId="4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6" fontId="5" fillId="0" borderId="0" xfId="2" applyNumberFormat="1" applyFont="1" applyProtection="1"/>
    <xf numFmtId="0" fontId="8" fillId="0" borderId="0" xfId="1" applyFont="1" applyProtection="1">
      <protection locked="0"/>
    </xf>
    <xf numFmtId="49" fontId="7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166" fontId="7" fillId="0" borderId="0" xfId="1" applyNumberFormat="1" applyFont="1" applyProtection="1"/>
    <xf numFmtId="166" fontId="2" fillId="0" borderId="0" xfId="2" applyNumberFormat="1" applyFont="1" applyProtection="1"/>
    <xf numFmtId="166" fontId="2" fillId="0" borderId="0" xfId="1" applyNumberFormat="1" applyFont="1" applyAlignment="1" applyProtection="1">
      <alignment horizontal="left"/>
      <protection locked="0"/>
    </xf>
    <xf numFmtId="49" fontId="7" fillId="0" borderId="0" xfId="1" applyNumberFormat="1" applyFont="1" applyFill="1" applyAlignment="1" applyProtection="1">
      <alignment horizontal="left"/>
      <protection locked="0"/>
    </xf>
    <xf numFmtId="166" fontId="2" fillId="0" borderId="0" xfId="1" applyNumberFormat="1" applyFont="1" applyFill="1" applyAlignment="1" applyProtection="1">
      <alignment horizontal="left"/>
      <protection locked="0"/>
    </xf>
    <xf numFmtId="166" fontId="7" fillId="0" borderId="1" xfId="1" applyNumberFormat="1" applyFont="1" applyBorder="1" applyProtection="1"/>
    <xf numFmtId="166" fontId="4" fillId="0" borderId="0" xfId="2" applyNumberFormat="1" applyFont="1" applyProtection="1"/>
    <xf numFmtId="168" fontId="4" fillId="0" borderId="0" xfId="1" applyNumberFormat="1" applyFont="1" applyBorder="1" applyProtection="1">
      <protection locked="0"/>
    </xf>
    <xf numFmtId="49" fontId="2" fillId="0" borderId="0" xfId="1" applyNumberFormat="1" applyFont="1" applyFill="1" applyAlignment="1" applyProtection="1">
      <alignment horizontal="left"/>
      <protection locked="0"/>
    </xf>
    <xf numFmtId="166" fontId="2" fillId="0" borderId="0" xfId="1" applyNumberFormat="1" applyFont="1" applyFill="1" applyProtection="1"/>
    <xf numFmtId="49" fontId="4" fillId="0" borderId="0" xfId="1" applyNumberFormat="1" applyFont="1" applyProtection="1"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168" fontId="5" fillId="0" borderId="0" xfId="1" applyNumberFormat="1" applyFont="1" applyProtection="1">
      <protection locked="0"/>
    </xf>
    <xf numFmtId="166" fontId="7" fillId="0" borderId="1" xfId="1" applyNumberFormat="1" applyFont="1" applyFill="1" applyBorder="1" applyProtection="1"/>
    <xf numFmtId="166" fontId="7" fillId="0" borderId="0" xfId="1" applyNumberFormat="1" applyFont="1" applyFill="1" applyBorder="1" applyProtection="1"/>
    <xf numFmtId="168" fontId="4" fillId="0" borderId="0" xfId="1" applyNumberFormat="1" applyFont="1" applyProtection="1">
      <protection locked="0"/>
    </xf>
    <xf numFmtId="168" fontId="7" fillId="0" borderId="0" xfId="1" applyNumberFormat="1" applyFont="1" applyProtection="1">
      <protection locked="0"/>
    </xf>
    <xf numFmtId="168" fontId="7" fillId="0" borderId="0" xfId="1" applyNumberFormat="1" applyFont="1" applyBorder="1" applyProtection="1">
      <protection locked="0"/>
    </xf>
    <xf numFmtId="166" fontId="7" fillId="0" borderId="0" xfId="1" applyNumberFormat="1" applyFont="1" applyFill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Protection="1"/>
    <xf numFmtId="166" fontId="7" fillId="0" borderId="1" xfId="1" applyNumberFormat="1" applyFont="1" applyFill="1" applyBorder="1" applyProtection="1">
      <protection locked="0"/>
    </xf>
    <xf numFmtId="165" fontId="3" fillId="0" borderId="0" xfId="2" applyNumberFormat="1" applyFont="1" applyProtection="1"/>
    <xf numFmtId="166" fontId="7" fillId="0" borderId="0" xfId="1" applyNumberFormat="1" applyFont="1" applyFill="1" applyProtection="1"/>
    <xf numFmtId="165" fontId="3" fillId="0" borderId="0" xfId="2" applyNumberFormat="1" applyFont="1" applyProtection="1">
      <protection locked="0"/>
    </xf>
    <xf numFmtId="166" fontId="5" fillId="0" borderId="1" xfId="2" applyNumberFormat="1" applyFont="1" applyBorder="1" applyProtection="1"/>
    <xf numFmtId="166" fontId="2" fillId="0" borderId="0" xfId="1" applyNumberFormat="1" applyFont="1" applyFill="1" applyBorder="1" applyProtection="1"/>
    <xf numFmtId="166" fontId="5" fillId="0" borderId="2" xfId="2" applyNumberFormat="1" applyFont="1" applyBorder="1" applyProtection="1"/>
    <xf numFmtId="0" fontId="8" fillId="0" borderId="0" xfId="1" applyFont="1" applyProtection="1"/>
    <xf numFmtId="168" fontId="5" fillId="0" borderId="0" xfId="1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2" applyNumberFormat="1" applyFont="1" applyBorder="1" applyProtection="1"/>
    <xf numFmtId="0" fontId="5" fillId="0" borderId="0" xfId="1" applyFont="1" applyProtection="1">
      <protection locked="0"/>
    </xf>
    <xf numFmtId="0" fontId="7" fillId="0" borderId="0" xfId="1" applyFont="1" applyProtection="1">
      <protection locked="0"/>
    </xf>
    <xf numFmtId="168" fontId="7" fillId="0" borderId="0" xfId="1" applyNumberFormat="1" applyFont="1" applyFill="1" applyBorder="1" applyProtection="1">
      <protection locked="0"/>
    </xf>
    <xf numFmtId="166" fontId="2" fillId="0" borderId="0" xfId="1" applyNumberFormat="1" applyFont="1" applyFill="1" applyBorder="1" applyProtection="1">
      <protection locked="0"/>
    </xf>
    <xf numFmtId="168" fontId="7" fillId="0" borderId="0" xfId="1" applyNumberFormat="1" applyFont="1" applyFill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8" fontId="2" fillId="0" borderId="0" xfId="1" applyNumberFormat="1" applyFont="1" applyBorder="1" applyProtection="1">
      <protection locked="0"/>
    </xf>
    <xf numFmtId="166" fontId="2" fillId="0" borderId="0" xfId="1" applyNumberFormat="1" applyFont="1" applyBorder="1" applyProtection="1">
      <protection locked="0"/>
    </xf>
    <xf numFmtId="166" fontId="5" fillId="0" borderId="1" xfId="1" applyNumberFormat="1" applyFont="1" applyBorder="1" applyProtection="1"/>
    <xf numFmtId="166" fontId="7" fillId="0" borderId="0" xfId="1" applyNumberFormat="1" applyFont="1" applyBorder="1" applyProtection="1"/>
    <xf numFmtId="0" fontId="4" fillId="0" borderId="0" xfId="1" applyFont="1" applyProtection="1"/>
    <xf numFmtId="0" fontId="2" fillId="0" borderId="0" xfId="1" applyFont="1" applyProtection="1"/>
    <xf numFmtId="166" fontId="4" fillId="0" borderId="0" xfId="1" applyNumberFormat="1" applyFont="1" applyBorder="1" applyProtection="1"/>
    <xf numFmtId="166" fontId="5" fillId="0" borderId="0" xfId="2" applyNumberFormat="1" applyFont="1" applyBorder="1" applyProtection="1"/>
    <xf numFmtId="49" fontId="7" fillId="2" borderId="0" xfId="1" applyNumberFormat="1" applyFont="1" applyFill="1" applyAlignment="1" applyProtection="1">
      <alignment horizontal="left"/>
      <protection locked="0"/>
    </xf>
    <xf numFmtId="166" fontId="7" fillId="2" borderId="0" xfId="1" applyNumberFormat="1" applyFont="1" applyFill="1" applyProtection="1"/>
    <xf numFmtId="166" fontId="2" fillId="0" borderId="0" xfId="1" applyNumberFormat="1" applyFont="1" applyProtection="1">
      <protection locked="0"/>
    </xf>
    <xf numFmtId="166" fontId="2" fillId="0" borderId="0" xfId="1" applyNumberFormat="1" applyFont="1" applyBorder="1" applyProtection="1"/>
    <xf numFmtId="166" fontId="4" fillId="0" borderId="0" xfId="1" applyNumberFormat="1" applyFont="1" applyProtection="1">
      <protection locked="0"/>
    </xf>
    <xf numFmtId="166" fontId="4" fillId="0" borderId="2" xfId="1" applyNumberFormat="1" applyFont="1" applyBorder="1" applyProtection="1"/>
    <xf numFmtId="166" fontId="7" fillId="2" borderId="1" xfId="1" applyNumberFormat="1" applyFont="1" applyFill="1" applyBorder="1" applyProtection="1"/>
    <xf numFmtId="49" fontId="7" fillId="0" borderId="0" xfId="1" applyNumberFormat="1" applyFont="1" applyAlignment="1" applyProtection="1">
      <alignment horizontal="left" vertical="center" wrapText="1"/>
      <protection locked="0"/>
    </xf>
    <xf numFmtId="168" fontId="2" fillId="0" borderId="0" xfId="1" applyNumberFormat="1" applyFont="1" applyProtection="1">
      <protection locked="0"/>
    </xf>
    <xf numFmtId="168" fontId="1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1" fillId="0" borderId="2" xfId="2" applyNumberFormat="1" applyFont="1" applyBorder="1" applyProtection="1"/>
    <xf numFmtId="0" fontId="9" fillId="0" borderId="0" xfId="1" applyFont="1" applyProtection="1">
      <protection locked="0"/>
    </xf>
    <xf numFmtId="0" fontId="1" fillId="0" borderId="0" xfId="1" applyFont="1" applyProtection="1">
      <protection locked="0"/>
    </xf>
    <xf numFmtId="166" fontId="1" fillId="0" borderId="2" xfId="1" applyNumberFormat="1" applyFont="1" applyBorder="1" applyProtection="1"/>
    <xf numFmtId="0" fontId="11" fillId="0" borderId="0" xfId="1" applyFont="1" applyProtection="1">
      <protection locked="0"/>
    </xf>
    <xf numFmtId="166" fontId="11" fillId="0" borderId="0" xfId="1" applyNumberFormat="1" applyFont="1" applyProtection="1">
      <protection locked="0"/>
    </xf>
    <xf numFmtId="168" fontId="4" fillId="0" borderId="0" xfId="1" applyNumberFormat="1" applyFont="1" applyAlignment="1" applyProtection="1">
      <alignment horizontal="left"/>
      <protection locked="0"/>
    </xf>
    <xf numFmtId="166" fontId="1" fillId="0" borderId="0" xfId="1" applyNumberFormat="1" applyFont="1" applyProtection="1">
      <protection locked="0"/>
    </xf>
    <xf numFmtId="168" fontId="1" fillId="0" borderId="0" xfId="1" applyNumberFormat="1" applyFont="1" applyAlignment="1" applyProtection="1">
      <alignment horizontal="left" vertical="center"/>
      <protection locked="0"/>
    </xf>
    <xf numFmtId="166" fontId="1" fillId="0" borderId="3" xfId="2" applyNumberFormat="1" applyFont="1" applyBorder="1" applyProtection="1"/>
    <xf numFmtId="0" fontId="1" fillId="0" borderId="0" xfId="1" applyNumberFormat="1" applyFont="1" applyProtection="1">
      <protection locked="0"/>
    </xf>
    <xf numFmtId="166" fontId="1" fillId="0" borderId="3" xfId="1" applyNumberFormat="1" applyFont="1" applyBorder="1" applyProtection="1"/>
    <xf numFmtId="168" fontId="8" fillId="0" borderId="0" xfId="1" applyNumberFormat="1" applyFont="1" applyAlignment="1" applyProtection="1">
      <alignment horizontal="left" vertical="center"/>
      <protection locked="0"/>
    </xf>
    <xf numFmtId="166" fontId="3" fillId="0" borderId="0" xfId="1" applyNumberFormat="1" applyFont="1" applyProtection="1">
      <protection locked="0"/>
    </xf>
    <xf numFmtId="166" fontId="8" fillId="0" borderId="0" xfId="2" applyNumberFormat="1" applyFont="1" applyProtection="1">
      <protection locked="0"/>
    </xf>
    <xf numFmtId="169" fontId="3" fillId="0" borderId="0" xfId="1" applyNumberFormat="1" applyFont="1" applyProtection="1">
      <protection locked="0"/>
    </xf>
    <xf numFmtId="165" fontId="8" fillId="0" borderId="0" xfId="2" applyNumberFormat="1" applyFont="1" applyProtection="1">
      <protection locked="0"/>
    </xf>
    <xf numFmtId="166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164" fontId="8" fillId="0" borderId="0" xfId="2" applyFont="1" applyProtection="1">
      <protection locked="0"/>
    </xf>
    <xf numFmtId="0" fontId="8" fillId="0" borderId="0" xfId="1" applyFont="1" applyAlignment="1" applyProtection="1">
      <alignment horizontal="center"/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165" fontId="12" fillId="0" borderId="0" xfId="2" applyNumberFormat="1" applyFont="1" applyProtection="1">
      <protection locked="0"/>
    </xf>
    <xf numFmtId="168" fontId="13" fillId="2" borderId="0" xfId="1" applyNumberFormat="1" applyFont="1" applyFill="1" applyAlignment="1"/>
    <xf numFmtId="0" fontId="11" fillId="2" borderId="0" xfId="1" applyFont="1" applyFill="1"/>
    <xf numFmtId="0" fontId="13" fillId="2" borderId="0" xfId="1" applyFont="1" applyFill="1" applyAlignment="1"/>
    <xf numFmtId="0" fontId="11" fillId="0" borderId="0" xfId="1" applyFont="1"/>
    <xf numFmtId="0" fontId="9" fillId="0" borderId="0" xfId="1" applyFont="1"/>
    <xf numFmtId="49" fontId="1" fillId="2" borderId="0" xfId="1" applyNumberFormat="1" applyFont="1" applyFill="1" applyBorder="1" applyAlignment="1">
      <alignment horizontal="center"/>
    </xf>
    <xf numFmtId="49" fontId="14" fillId="2" borderId="0" xfId="1" applyNumberFormat="1" applyFont="1" applyFill="1" applyBorder="1"/>
    <xf numFmtId="49" fontId="9" fillId="0" borderId="0" xfId="1" applyNumberFormat="1" applyFont="1" applyAlignment="1">
      <alignment horizontal="left"/>
    </xf>
    <xf numFmtId="169" fontId="9" fillId="0" borderId="0" xfId="1" applyNumberFormat="1" applyFont="1"/>
    <xf numFmtId="0" fontId="1" fillId="0" borderId="0" xfId="1" applyFont="1"/>
    <xf numFmtId="165" fontId="9" fillId="0" borderId="0" xfId="2" applyNumberFormat="1" applyFont="1"/>
    <xf numFmtId="49" fontId="1" fillId="2" borderId="0" xfId="1" applyNumberFormat="1" applyFont="1" applyFill="1"/>
    <xf numFmtId="49" fontId="9" fillId="0" borderId="0" xfId="1" applyNumberFormat="1" applyFont="1"/>
    <xf numFmtId="49" fontId="9" fillId="2" borderId="0" xfId="1" applyNumberFormat="1" applyFont="1" applyFill="1" applyAlignment="1">
      <alignment horizontal="left"/>
    </xf>
    <xf numFmtId="169" fontId="9" fillId="2" borderId="0" xfId="1" applyNumberFormat="1" applyFont="1" applyFill="1"/>
    <xf numFmtId="166" fontId="1" fillId="2" borderId="0" xfId="1" applyNumberFormat="1" applyFont="1" applyFill="1" applyProtection="1"/>
    <xf numFmtId="166" fontId="9" fillId="2" borderId="0" xfId="2" applyNumberFormat="1" applyFont="1" applyFill="1" applyProtection="1"/>
    <xf numFmtId="49" fontId="1" fillId="0" borderId="0" xfId="1" applyNumberFormat="1" applyFont="1"/>
    <xf numFmtId="49" fontId="1" fillId="0" borderId="0" xfId="1" applyNumberFormat="1" applyFont="1" applyAlignment="1">
      <alignment horizontal="left"/>
    </xf>
    <xf numFmtId="169" fontId="1" fillId="0" borderId="0" xfId="1" applyNumberFormat="1" applyFont="1"/>
    <xf numFmtId="166" fontId="1" fillId="0" borderId="0" xfId="1" applyNumberFormat="1" applyFont="1" applyProtection="1"/>
    <xf numFmtId="166" fontId="1" fillId="0" borderId="0" xfId="2" applyNumberFormat="1" applyFont="1" applyProtection="1"/>
    <xf numFmtId="0" fontId="13" fillId="0" borderId="0" xfId="1" applyFont="1"/>
    <xf numFmtId="49" fontId="7" fillId="0" borderId="0" xfId="1" applyNumberFormat="1" applyFont="1" applyAlignment="1">
      <alignment horizontal="left"/>
    </xf>
    <xf numFmtId="166" fontId="9" fillId="0" borderId="0" xfId="2" applyNumberFormat="1" applyFont="1" applyProtection="1"/>
    <xf numFmtId="166" fontId="9" fillId="0" borderId="1" xfId="1" applyNumberFormat="1" applyFont="1" applyBorder="1" applyProtection="1"/>
    <xf numFmtId="166" fontId="9" fillId="0" borderId="0" xfId="1" applyNumberFormat="1" applyFont="1" applyBorder="1" applyProtection="1"/>
    <xf numFmtId="166" fontId="1" fillId="0" borderId="1" xfId="1" applyNumberFormat="1" applyFont="1" applyBorder="1" applyProtection="1"/>
    <xf numFmtId="166" fontId="1" fillId="0" borderId="0" xfId="1" applyNumberFormat="1" applyFont="1" applyBorder="1" applyProtection="1"/>
    <xf numFmtId="166" fontId="1" fillId="2" borderId="1" xfId="1" applyNumberFormat="1" applyFont="1" applyFill="1" applyBorder="1" applyProtection="1"/>
    <xf numFmtId="49" fontId="1" fillId="0" borderId="0" xfId="1" applyNumberFormat="1" applyFont="1" applyBorder="1"/>
    <xf numFmtId="49" fontId="9" fillId="0" borderId="0" xfId="1" applyNumberFormat="1" applyFont="1" applyBorder="1"/>
    <xf numFmtId="166" fontId="13" fillId="0" borderId="0" xfId="1" applyNumberFormat="1" applyFont="1"/>
    <xf numFmtId="49" fontId="1" fillId="2" borderId="0" xfId="1" applyNumberFormat="1" applyFont="1" applyFill="1" applyBorder="1"/>
    <xf numFmtId="166" fontId="1" fillId="2" borderId="2" xfId="1" applyNumberFormat="1" applyFont="1" applyFill="1" applyBorder="1" applyProtection="1"/>
    <xf numFmtId="166" fontId="11" fillId="0" borderId="0" xfId="1" applyNumberFormat="1" applyFont="1"/>
    <xf numFmtId="170" fontId="9" fillId="0" borderId="0" xfId="2" applyNumberFormat="1" applyFont="1"/>
    <xf numFmtId="49" fontId="7" fillId="0" borderId="0" xfId="1" applyNumberFormat="1" applyFont="1"/>
    <xf numFmtId="166" fontId="9" fillId="0" borderId="0" xfId="1" applyNumberFormat="1" applyFont="1" applyFill="1"/>
    <xf numFmtId="164" fontId="9" fillId="0" borderId="0" xfId="2" applyFont="1"/>
    <xf numFmtId="166" fontId="9" fillId="0" borderId="0" xfId="1" applyNumberFormat="1" applyFont="1"/>
    <xf numFmtId="166" fontId="9" fillId="0" borderId="1" xfId="1" applyNumberFormat="1" applyFont="1" applyFill="1" applyBorder="1"/>
    <xf numFmtId="166" fontId="1" fillId="0" borderId="0" xfId="1" applyNumberFormat="1" applyFont="1"/>
    <xf numFmtId="49" fontId="11" fillId="0" borderId="0" xfId="1" applyNumberFormat="1" applyFont="1"/>
    <xf numFmtId="49" fontId="8" fillId="0" borderId="0" xfId="1" applyNumberFormat="1" applyFont="1" applyAlignment="1"/>
    <xf numFmtId="0" fontId="8" fillId="0" borderId="0" xfId="1" applyFont="1" applyAlignment="1">
      <alignment horizontal="center"/>
    </xf>
    <xf numFmtId="49" fontId="11" fillId="0" borderId="0" xfId="1" applyNumberFormat="1" applyFont="1" applyAlignment="1">
      <alignment horizontal="left"/>
    </xf>
    <xf numFmtId="169" fontId="11" fillId="0" borderId="0" xfId="1" applyNumberFormat="1" applyFont="1"/>
    <xf numFmtId="165" fontId="11" fillId="0" borderId="0" xfId="2" applyNumberFormat="1" applyFont="1"/>
    <xf numFmtId="49" fontId="8" fillId="0" borderId="0" xfId="1" applyNumberFormat="1" applyFont="1" applyAlignment="1" applyProtection="1">
      <alignment horizontal="center"/>
      <protection locked="0"/>
    </xf>
    <xf numFmtId="49" fontId="1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168" fontId="1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1" fillId="2" borderId="0" xfId="1" applyNumberFormat="1" applyFont="1" applyFill="1" applyBorder="1" applyAlignment="1">
      <alignment horizontal="center"/>
    </xf>
    <xf numFmtId="49" fontId="8" fillId="0" borderId="0" xfId="1" applyNumberFormat="1" applyFont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CONTABLE%202018\10.OCTUBRE\10-Estados%20Financieros%20Institucionales%20OCTUBRE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3">
          <cell r="E3">
            <v>85975567.670000002</v>
          </cell>
        </row>
        <row r="4">
          <cell r="B4" t="str">
            <v xml:space="preserve">Caja </v>
          </cell>
          <cell r="D4">
            <v>4700</v>
          </cell>
        </row>
        <row r="5">
          <cell r="B5" t="str">
            <v>21103</v>
          </cell>
          <cell r="C5">
            <v>4700</v>
          </cell>
        </row>
        <row r="6">
          <cell r="B6" t="str">
            <v>Bancos</v>
          </cell>
          <cell r="D6">
            <v>28485867.670000002</v>
          </cell>
        </row>
        <row r="7">
          <cell r="B7" t="str">
            <v>21109</v>
          </cell>
          <cell r="C7">
            <v>2526581.25</v>
          </cell>
        </row>
        <row r="8">
          <cell r="B8" t="str">
            <v>21123</v>
          </cell>
          <cell r="C8">
            <v>25959286.420000002</v>
          </cell>
        </row>
        <row r="9">
          <cell r="B9" t="str">
            <v>Depósitos a plazo</v>
          </cell>
          <cell r="D9">
            <v>57485000</v>
          </cell>
        </row>
        <row r="10">
          <cell r="B10" t="str">
            <v>22103</v>
          </cell>
          <cell r="C10">
            <v>57485000</v>
          </cell>
        </row>
        <row r="11">
          <cell r="E11">
            <v>14867485.369999999</v>
          </cell>
        </row>
        <row r="12">
          <cell r="B12" t="str">
            <v>Anticipo de fondos y deudores varios</v>
          </cell>
          <cell r="D12">
            <v>4295134.4499999993</v>
          </cell>
        </row>
        <row r="13">
          <cell r="B13" t="str">
            <v>212</v>
          </cell>
          <cell r="C13">
            <v>3653520.98</v>
          </cell>
        </row>
        <row r="14">
          <cell r="B14" t="str">
            <v>22505</v>
          </cell>
          <cell r="C14">
            <v>0</v>
          </cell>
        </row>
        <row r="15">
          <cell r="B15" t="str">
            <v>22513</v>
          </cell>
          <cell r="C15">
            <v>4560.6499999999996</v>
          </cell>
        </row>
        <row r="16">
          <cell r="B16" t="str">
            <v>22515</v>
          </cell>
          <cell r="C16">
            <v>16382.79</v>
          </cell>
        </row>
        <row r="17">
          <cell r="B17" t="str">
            <v>22907002</v>
          </cell>
          <cell r="C17">
            <v>0</v>
          </cell>
          <cell r="D17" t="str">
            <v>?</v>
          </cell>
        </row>
        <row r="18">
          <cell r="B18" t="str">
            <v>22907003001001</v>
          </cell>
          <cell r="C18">
            <v>245779.91</v>
          </cell>
        </row>
        <row r="19">
          <cell r="B19" t="str">
            <v>22907003001002</v>
          </cell>
          <cell r="C19">
            <v>370101.87</v>
          </cell>
        </row>
        <row r="20">
          <cell r="B20" t="str">
            <v>22909003</v>
          </cell>
          <cell r="C20">
            <v>130075.56</v>
          </cell>
        </row>
        <row r="21">
          <cell r="B21" t="str">
            <v>22909004</v>
          </cell>
          <cell r="C21">
            <v>0</v>
          </cell>
        </row>
        <row r="22">
          <cell r="B22" t="str">
            <v>22909004002</v>
          </cell>
          <cell r="C22">
            <v>0</v>
          </cell>
        </row>
        <row r="23">
          <cell r="B23" t="str">
            <v>22909004003</v>
          </cell>
          <cell r="C23">
            <v>0</v>
          </cell>
        </row>
        <row r="24">
          <cell r="B24" t="str">
            <v>22909004004</v>
          </cell>
          <cell r="C24">
            <v>2602.6</v>
          </cell>
        </row>
        <row r="25">
          <cell r="B25" t="str">
            <v>22909007</v>
          </cell>
          <cell r="C25">
            <v>2000</v>
          </cell>
        </row>
        <row r="26">
          <cell r="B26" t="str">
            <v>22999003</v>
          </cell>
          <cell r="C26">
            <v>-127889.91</v>
          </cell>
        </row>
        <row r="27">
          <cell r="B27" t="str">
            <v>22999007</v>
          </cell>
          <cell r="C27">
            <v>-2000</v>
          </cell>
        </row>
        <row r="28">
          <cell r="B28" t="str">
            <v>22999004001</v>
          </cell>
          <cell r="C28">
            <v>0</v>
          </cell>
        </row>
        <row r="29">
          <cell r="B29" t="str">
            <v>Reserva de Saneamiento primas de seguro</v>
          </cell>
          <cell r="D29">
            <v>-616631.75</v>
          </cell>
        </row>
        <row r="30">
          <cell r="B30" t="str">
            <v>22999001003001001</v>
          </cell>
          <cell r="C30">
            <v>-245779.91</v>
          </cell>
        </row>
        <row r="31">
          <cell r="B31" t="str">
            <v>22999001003001002</v>
          </cell>
          <cell r="C31">
            <v>-370101.87</v>
          </cell>
        </row>
        <row r="32">
          <cell r="B32" t="str">
            <v>22999001003001005</v>
          </cell>
          <cell r="C32">
            <v>-749.97</v>
          </cell>
        </row>
        <row r="33">
          <cell r="B33" t="str">
            <v>Deudores monetarios</v>
          </cell>
          <cell r="D33">
            <v>11188982.67</v>
          </cell>
        </row>
        <row r="34">
          <cell r="B34" t="str">
            <v>213</v>
          </cell>
          <cell r="C34">
            <v>11188982.67</v>
          </cell>
        </row>
        <row r="35">
          <cell r="B35" t="str">
            <v>22509</v>
          </cell>
          <cell r="C35">
            <v>0</v>
          </cell>
        </row>
        <row r="36">
          <cell r="B36" t="str">
            <v>22551</v>
          </cell>
          <cell r="C36">
            <v>0</v>
          </cell>
        </row>
        <row r="37">
          <cell r="E37">
            <v>327244.54999999702</v>
          </cell>
        </row>
        <row r="38">
          <cell r="B38" t="str">
            <v>Inversiones permanentes</v>
          </cell>
          <cell r="D38">
            <v>0</v>
          </cell>
        </row>
        <row r="39">
          <cell r="B39" t="str">
            <v>22201001</v>
          </cell>
          <cell r="C39">
            <v>0</v>
          </cell>
        </row>
        <row r="40">
          <cell r="B40" t="str">
            <v>22205</v>
          </cell>
          <cell r="C40">
            <v>0</v>
          </cell>
        </row>
        <row r="41">
          <cell r="B41" t="str">
            <v>Préstamos a empresas privadas financieras</v>
          </cell>
          <cell r="D41">
            <v>0</v>
          </cell>
        </row>
        <row r="42">
          <cell r="B42" t="str">
            <v>22401003</v>
          </cell>
          <cell r="C42">
            <v>0</v>
          </cell>
        </row>
        <row r="43">
          <cell r="B43" t="str">
            <v>Provisión de Inversión a empresas privadas financieras</v>
          </cell>
          <cell r="D43">
            <v>0</v>
          </cell>
        </row>
        <row r="44">
          <cell r="B44" t="str">
            <v>22499003001</v>
          </cell>
          <cell r="C44">
            <v>0</v>
          </cell>
        </row>
        <row r="45">
          <cell r="B45" t="str">
            <v>Existencia de Consumo</v>
          </cell>
          <cell r="D45">
            <v>67780.160000000003</v>
          </cell>
        </row>
        <row r="46">
          <cell r="B46" t="str">
            <v>23101</v>
          </cell>
          <cell r="C46">
            <v>531.21</v>
          </cell>
        </row>
        <row r="47">
          <cell r="B47" t="str">
            <v>23103</v>
          </cell>
          <cell r="C47">
            <v>63.75</v>
          </cell>
        </row>
        <row r="48">
          <cell r="B48" t="str">
            <v>23105</v>
          </cell>
          <cell r="C48">
            <v>12252.68</v>
          </cell>
        </row>
        <row r="49">
          <cell r="B49" t="str">
            <v>23109</v>
          </cell>
          <cell r="C49">
            <v>35341.730000000003</v>
          </cell>
        </row>
        <row r="50">
          <cell r="B50" t="str">
            <v>23113</v>
          </cell>
          <cell r="C50">
            <v>16351.38</v>
          </cell>
        </row>
        <row r="51">
          <cell r="B51" t="str">
            <v>23115</v>
          </cell>
          <cell r="C51">
            <v>3239.41</v>
          </cell>
        </row>
        <row r="52">
          <cell r="B52" t="str">
            <v>Inmuebles para la venta</v>
          </cell>
          <cell r="D52">
            <v>52422839.969999999</v>
          </cell>
        </row>
        <row r="53">
          <cell r="B53" t="str">
            <v>23121</v>
          </cell>
          <cell r="C53">
            <v>1638763.72</v>
          </cell>
        </row>
        <row r="54">
          <cell r="B54" t="str">
            <v>23196</v>
          </cell>
          <cell r="C54">
            <v>50784076.25</v>
          </cell>
        </row>
        <row r="55">
          <cell r="B55" t="str">
            <v xml:space="preserve">Reservas de saneamiento de activos extraordinarios </v>
          </cell>
          <cell r="D55">
            <v>-52163375.579999998</v>
          </cell>
        </row>
        <row r="56">
          <cell r="B56" t="str">
            <v>23199</v>
          </cell>
          <cell r="C56">
            <v>-52163375.579999998</v>
          </cell>
        </row>
        <row r="57">
          <cell r="E57">
            <v>811379708.68999982</v>
          </cell>
        </row>
        <row r="58">
          <cell r="B58" t="str">
            <v>Cartera Vigente</v>
          </cell>
          <cell r="D58">
            <v>893092914.79999995</v>
          </cell>
        </row>
        <row r="59">
          <cell r="B59" t="str">
            <v>22401005002</v>
          </cell>
          <cell r="C59">
            <v>819742202.73000002</v>
          </cell>
        </row>
        <row r="60">
          <cell r="B60" t="str">
            <v>22401005004</v>
          </cell>
          <cell r="C60">
            <v>7305665.9299999997</v>
          </cell>
        </row>
        <row r="61">
          <cell r="B61" t="str">
            <v>22401005009</v>
          </cell>
          <cell r="C61">
            <v>66045046.140000001</v>
          </cell>
        </row>
        <row r="62">
          <cell r="B62" t="str">
            <v>22401005011</v>
          </cell>
          <cell r="C62">
            <v>0</v>
          </cell>
        </row>
        <row r="63">
          <cell r="B63" t="str">
            <v>22453837001</v>
          </cell>
          <cell r="C63">
            <v>0</v>
          </cell>
        </row>
        <row r="64">
          <cell r="B64" t="str">
            <v>Cartera Vencida</v>
          </cell>
          <cell r="D64">
            <v>52371035.569999993</v>
          </cell>
        </row>
        <row r="65">
          <cell r="B65" t="str">
            <v>22401005003</v>
          </cell>
          <cell r="C65">
            <v>40193029.189999998</v>
          </cell>
        </row>
        <row r="66">
          <cell r="B66" t="str">
            <v>22401005005</v>
          </cell>
          <cell r="C66">
            <v>1324704.3</v>
          </cell>
        </row>
        <row r="67">
          <cell r="B67" t="str">
            <v>22401005007</v>
          </cell>
          <cell r="C67">
            <v>0</v>
          </cell>
        </row>
        <row r="68">
          <cell r="B68" t="str">
            <v>22401005010</v>
          </cell>
          <cell r="C68">
            <v>10853302.08</v>
          </cell>
        </row>
        <row r="69">
          <cell r="B69" t="str">
            <v>Cartera en ejecución</v>
          </cell>
          <cell r="D69">
            <v>2821935.96</v>
          </cell>
        </row>
        <row r="70">
          <cell r="B70" t="str">
            <v>22901001</v>
          </cell>
          <cell r="C70">
            <v>2739571.54</v>
          </cell>
        </row>
        <row r="71">
          <cell r="B71" t="str">
            <v>22901002</v>
          </cell>
          <cell r="C71">
            <v>82364.42</v>
          </cell>
        </row>
        <row r="72">
          <cell r="B72" t="str">
            <v>Reserva de saneamiento de capital</v>
          </cell>
          <cell r="D72">
            <v>-23122163.59</v>
          </cell>
        </row>
        <row r="73">
          <cell r="B73" t="str">
            <v>22499001003</v>
          </cell>
          <cell r="C73">
            <v>-21352319.57</v>
          </cell>
        </row>
        <row r="74">
          <cell r="B74" t="str">
            <v>22999001001003</v>
          </cell>
          <cell r="C74">
            <v>-1769844.02</v>
          </cell>
        </row>
        <row r="76">
          <cell r="B76" t="str">
            <v>Reserva para cobertura de capital vencido</v>
          </cell>
          <cell r="D76">
            <v>-58346945.630000003</v>
          </cell>
        </row>
        <row r="77">
          <cell r="B77" t="str">
            <v>22499001004</v>
          </cell>
          <cell r="C77">
            <v>-58346945.630000003</v>
          </cell>
        </row>
        <row r="78">
          <cell r="B78" t="str">
            <v>Reserva Voluntaria Prestamos Reestructurados Vigentes</v>
          </cell>
          <cell r="D78">
            <v>-55764736.700000003</v>
          </cell>
        </row>
        <row r="79">
          <cell r="B79" t="str">
            <v>22499001002</v>
          </cell>
          <cell r="C79">
            <v>-55764736.700000003</v>
          </cell>
        </row>
        <row r="80">
          <cell r="B80" t="str">
            <v>Reserva para créditos de difícil inscripción</v>
          </cell>
          <cell r="D80">
            <v>-131370.44</v>
          </cell>
        </row>
        <row r="81">
          <cell r="B81" t="str">
            <v>22499001005</v>
          </cell>
          <cell r="C81">
            <v>-131370.44</v>
          </cell>
        </row>
        <row r="82">
          <cell r="B82" t="str">
            <v>Prestamos personales (Netos)</v>
          </cell>
          <cell r="D82">
            <v>459038.72000000003</v>
          </cell>
        </row>
        <row r="83">
          <cell r="B83" t="str">
            <v>22403001</v>
          </cell>
          <cell r="C83">
            <v>481223.82</v>
          </cell>
        </row>
        <row r="84">
          <cell r="B84" t="str">
            <v>22499002</v>
          </cell>
          <cell r="C84">
            <v>-22185.1</v>
          </cell>
        </row>
        <row r="85">
          <cell r="B85" t="str">
            <v>Terrenos con promesa de venta</v>
          </cell>
          <cell r="D85">
            <v>4239.7</v>
          </cell>
        </row>
        <row r="86">
          <cell r="B86" t="str">
            <v>22401005007</v>
          </cell>
          <cell r="C86">
            <v>0</v>
          </cell>
        </row>
        <row r="87">
          <cell r="B87" t="str">
            <v>22401005008</v>
          </cell>
          <cell r="C87">
            <v>4239.7</v>
          </cell>
        </row>
        <row r="88">
          <cell r="B88" t="str">
            <v xml:space="preserve">Reserva de Terrenos con Promesa de Venta </v>
          </cell>
          <cell r="D88">
            <v>-4239.7</v>
          </cell>
        </row>
        <row r="89">
          <cell r="B89" t="str">
            <v>22499001007</v>
          </cell>
          <cell r="C89">
            <v>0</v>
          </cell>
        </row>
        <row r="90">
          <cell r="B90" t="str">
            <v>22499001009</v>
          </cell>
          <cell r="C90">
            <v>-4239.7</v>
          </cell>
        </row>
        <row r="91">
          <cell r="E91">
            <v>15703152.779999997</v>
          </cell>
        </row>
        <row r="92">
          <cell r="B92" t="str">
            <v>Bienes depreciables</v>
          </cell>
          <cell r="D92">
            <v>14584792.219999999</v>
          </cell>
        </row>
        <row r="93">
          <cell r="B93" t="str">
            <v>241</v>
          </cell>
          <cell r="C93">
            <v>9417585.8499999996</v>
          </cell>
        </row>
        <row r="94">
          <cell r="B94" t="str">
            <v>24199</v>
          </cell>
          <cell r="C94">
            <v>5167206.37</v>
          </cell>
        </row>
        <row r="95">
          <cell r="B95" t="str">
            <v>Reserva de depreciación activo</v>
          </cell>
          <cell r="D95">
            <v>-5167206.37</v>
          </cell>
        </row>
        <row r="96">
          <cell r="B96" t="str">
            <v>24199</v>
          </cell>
          <cell r="C96">
            <v>-5167206.37</v>
          </cell>
        </row>
        <row r="97">
          <cell r="B97" t="str">
            <v>Bienes no depreciables</v>
          </cell>
          <cell r="D97">
            <v>5854216.8600000003</v>
          </cell>
        </row>
        <row r="98">
          <cell r="B98" t="str">
            <v>243</v>
          </cell>
          <cell r="C98">
            <v>5854216.8600000003</v>
          </cell>
        </row>
        <row r="99">
          <cell r="B99" t="str">
            <v>Derechos de propiedad intangible</v>
          </cell>
          <cell r="D99">
            <v>1662070.55</v>
          </cell>
        </row>
        <row r="100">
          <cell r="B100" t="str">
            <v>22615</v>
          </cell>
          <cell r="C100">
            <v>1662070.55</v>
          </cell>
        </row>
        <row r="101">
          <cell r="B101" t="str">
            <v>Amortizaciones Derechos de Propiedad Intangible</v>
          </cell>
          <cell r="D101">
            <v>-1230720.48</v>
          </cell>
        </row>
        <row r="102">
          <cell r="B102" t="str">
            <v>22699015</v>
          </cell>
          <cell r="C102">
            <v>-1230720.48</v>
          </cell>
        </row>
        <row r="103">
          <cell r="E103">
            <v>2288696.85</v>
          </cell>
        </row>
        <row r="104">
          <cell r="B104" t="str">
            <v>Préstamos a empresas públicas</v>
          </cell>
          <cell r="D104">
            <v>2675.2</v>
          </cell>
        </row>
        <row r="105">
          <cell r="B105" t="str">
            <v>22909009002</v>
          </cell>
          <cell r="C105">
            <v>2675.2</v>
          </cell>
        </row>
        <row r="106">
          <cell r="B106" t="str">
            <v>Provisión préstamo a empresas públicas</v>
          </cell>
          <cell r="D106">
            <v>-2675.2</v>
          </cell>
        </row>
        <row r="107">
          <cell r="B107" t="str">
            <v>22999009001</v>
          </cell>
          <cell r="C107">
            <v>-2675.2</v>
          </cell>
        </row>
        <row r="108">
          <cell r="B108" t="str">
            <v>Inversiones en proyectos y programas</v>
          </cell>
          <cell r="D108">
            <v>0</v>
          </cell>
        </row>
        <row r="109">
          <cell r="B109" t="str">
            <v>25191</v>
          </cell>
          <cell r="C109">
            <v>0</v>
          </cell>
        </row>
        <row r="110">
          <cell r="B110" t="str">
            <v>25249</v>
          </cell>
          <cell r="C110">
            <v>0</v>
          </cell>
        </row>
        <row r="111">
          <cell r="B111" t="str">
            <v>25291</v>
          </cell>
          <cell r="C111">
            <v>0</v>
          </cell>
        </row>
        <row r="112">
          <cell r="B112" t="str">
            <v>25165</v>
          </cell>
          <cell r="C112">
            <v>0</v>
          </cell>
        </row>
        <row r="113">
          <cell r="B113" t="str">
            <v>Aplicación inversiones en proyectos</v>
          </cell>
          <cell r="D113">
            <v>0</v>
          </cell>
        </row>
        <row r="114">
          <cell r="B114" t="str">
            <v>25199</v>
          </cell>
          <cell r="C114">
            <v>0</v>
          </cell>
        </row>
        <row r="115">
          <cell r="B115" t="str">
            <v>25299</v>
          </cell>
          <cell r="C115">
            <v>0</v>
          </cell>
          <cell r="D115" t="str">
            <v>*</v>
          </cell>
        </row>
        <row r="116">
          <cell r="B116" t="str">
            <v>Terrenos entregados en comodato</v>
          </cell>
          <cell r="D116">
            <v>1231157.6200000001</v>
          </cell>
        </row>
        <row r="117">
          <cell r="B117" t="str">
            <v>22533001</v>
          </cell>
          <cell r="C117">
            <v>1231157.6200000001</v>
          </cell>
        </row>
        <row r="118">
          <cell r="B118" t="str">
            <v>Seguros Pagados por Anticipados</v>
          </cell>
          <cell r="D118">
            <v>2102396.17</v>
          </cell>
        </row>
        <row r="119">
          <cell r="B119" t="str">
            <v>22605</v>
          </cell>
          <cell r="C119">
            <v>2102396.17</v>
          </cell>
        </row>
        <row r="120">
          <cell r="B120" t="str">
            <v>Amortizaciones de Seguros Pagados por Anticipado</v>
          </cell>
          <cell r="D120">
            <v>-1044856.94</v>
          </cell>
        </row>
        <row r="121">
          <cell r="B121" t="str">
            <v>22699005</v>
          </cell>
          <cell r="C121">
            <v>-1044856.94</v>
          </cell>
        </row>
        <row r="122">
          <cell r="B122" t="str">
            <v>Mantenimiento y Reparaciones Pagados por Anticipado</v>
          </cell>
          <cell r="D122">
            <v>0</v>
          </cell>
        </row>
        <row r="123">
          <cell r="B123" t="str">
            <v>22609</v>
          </cell>
          <cell r="C123">
            <v>0</v>
          </cell>
        </row>
        <row r="124">
          <cell r="B124" t="str">
            <v>Amortización de Mantenimiento y Reparaciones Pagados    por Anticipado</v>
          </cell>
          <cell r="D124">
            <v>0</v>
          </cell>
        </row>
        <row r="125">
          <cell r="B125" t="str">
            <v>22699006001</v>
          </cell>
          <cell r="C125">
            <v>0</v>
          </cell>
        </row>
        <row r="127">
          <cell r="D127">
            <v>252859044.28999999</v>
          </cell>
          <cell r="E127">
            <v>252859044.28999999</v>
          </cell>
        </row>
        <row r="128">
          <cell r="B128" t="str">
            <v>934</v>
          </cell>
          <cell r="C128">
            <v>5732578.2300000004</v>
          </cell>
        </row>
        <row r="129">
          <cell r="B129" t="str">
            <v>936</v>
          </cell>
          <cell r="C129">
            <v>247126466.06</v>
          </cell>
        </row>
        <row r="130">
          <cell r="E130">
            <v>8692470.4499999993</v>
          </cell>
        </row>
        <row r="131">
          <cell r="B131" t="str">
            <v>Depósitos de terceros</v>
          </cell>
          <cell r="D131">
            <v>4826375.1399999997</v>
          </cell>
        </row>
        <row r="132">
          <cell r="B132" t="str">
            <v>412</v>
          </cell>
          <cell r="C132">
            <v>4826375.1399999997</v>
          </cell>
        </row>
        <row r="133">
          <cell r="B133" t="str">
            <v>Acreedores Monetarios</v>
          </cell>
          <cell r="D133">
            <v>3866095.31</v>
          </cell>
        </row>
        <row r="134">
          <cell r="B134" t="str">
            <v>413</v>
          </cell>
          <cell r="C134">
            <v>3866095.31</v>
          </cell>
        </row>
        <row r="135">
          <cell r="E135">
            <v>193151316</v>
          </cell>
        </row>
        <row r="136">
          <cell r="B136" t="str">
            <v>Titulos Valores Diversos</v>
          </cell>
          <cell r="D136">
            <v>193151316</v>
          </cell>
        </row>
        <row r="137">
          <cell r="B137" t="str">
            <v>42201</v>
          </cell>
          <cell r="C137">
            <v>193151316</v>
          </cell>
        </row>
        <row r="138">
          <cell r="E138">
            <v>68855736.609999999</v>
          </cell>
        </row>
        <row r="139">
          <cell r="B139" t="str">
            <v>Financiamiento Interno</v>
          </cell>
          <cell r="D139">
            <v>29905268.579999998</v>
          </cell>
        </row>
        <row r="140">
          <cell r="B140" t="str">
            <v>42205</v>
          </cell>
          <cell r="C140">
            <v>109650</v>
          </cell>
        </row>
        <row r="141">
          <cell r="B141" t="str">
            <v>42211</v>
          </cell>
          <cell r="C141">
            <v>29795618.579999998</v>
          </cell>
        </row>
        <row r="142">
          <cell r="B142" t="str">
            <v>42217</v>
          </cell>
          <cell r="C142">
            <v>0</v>
          </cell>
        </row>
        <row r="143">
          <cell r="B143" t="str">
            <v>42219</v>
          </cell>
          <cell r="C143">
            <v>0</v>
          </cell>
        </row>
        <row r="144">
          <cell r="B144" t="str">
            <v>Financiamiento Externo</v>
          </cell>
          <cell r="D144">
            <v>38950468.030000001</v>
          </cell>
        </row>
        <row r="145">
          <cell r="B145" t="str">
            <v>42311</v>
          </cell>
          <cell r="C145">
            <v>38950468.030000001</v>
          </cell>
        </row>
        <row r="146">
          <cell r="E146">
            <v>203907563.01000002</v>
          </cell>
        </row>
        <row r="147">
          <cell r="B147" t="str">
            <v>Cotizaciones obrero-patronales</v>
          </cell>
          <cell r="D147">
            <v>203146583.15000001</v>
          </cell>
        </row>
        <row r="148">
          <cell r="B148" t="str">
            <v>42403004001</v>
          </cell>
          <cell r="C148">
            <v>203146583.15000001</v>
          </cell>
        </row>
        <row r="149">
          <cell r="B149" t="str">
            <v>Intereses sobre cotizaciones Obrero-Patronal</v>
          </cell>
          <cell r="D149">
            <v>760979.86</v>
          </cell>
        </row>
        <row r="150">
          <cell r="B150" t="str">
            <v>42403004002</v>
          </cell>
          <cell r="C150">
            <v>760979.86</v>
          </cell>
        </row>
        <row r="151">
          <cell r="E151">
            <v>5782812.0700000003</v>
          </cell>
        </row>
        <row r="152">
          <cell r="B152" t="str">
            <v>Pasivo laboral</v>
          </cell>
          <cell r="D152">
            <v>478530.21</v>
          </cell>
        </row>
        <row r="153">
          <cell r="B153" t="str">
            <v>42417</v>
          </cell>
          <cell r="C153">
            <v>478530.21</v>
          </cell>
        </row>
        <row r="154">
          <cell r="B154" t="str">
            <v>Provisión para prestaciones laborales</v>
          </cell>
          <cell r="D154">
            <v>5304281.8600000003</v>
          </cell>
        </row>
        <row r="155">
          <cell r="B155" t="str">
            <v>42419</v>
          </cell>
          <cell r="C155">
            <v>5304281.8600000003</v>
          </cell>
        </row>
        <row r="156">
          <cell r="B156" t="str">
            <v>Provisión para Infraestructura</v>
          </cell>
          <cell r="D156">
            <v>0</v>
          </cell>
        </row>
        <row r="157">
          <cell r="B157" t="str">
            <v>42421</v>
          </cell>
          <cell r="C157">
            <v>0</v>
          </cell>
        </row>
        <row r="158">
          <cell r="E158">
            <v>2159912.25</v>
          </cell>
        </row>
        <row r="159">
          <cell r="B159" t="str">
            <v>Acreedores Monetarios por pagar</v>
          </cell>
          <cell r="D159">
            <v>2159912.25</v>
          </cell>
        </row>
        <row r="160">
          <cell r="B160" t="str">
            <v>42451</v>
          </cell>
          <cell r="C160">
            <v>2159912.25</v>
          </cell>
        </row>
        <row r="162">
          <cell r="B162" t="str">
            <v>Aportes</v>
          </cell>
          <cell r="D162">
            <v>6635428.5700000003</v>
          </cell>
          <cell r="E162">
            <v>6635428.5700000003</v>
          </cell>
        </row>
        <row r="163">
          <cell r="B163" t="str">
            <v>81103001</v>
          </cell>
          <cell r="C163">
            <v>2857142.86</v>
          </cell>
        </row>
        <row r="164">
          <cell r="B164" t="str">
            <v>81103002</v>
          </cell>
          <cell r="C164">
            <v>3778285.71</v>
          </cell>
        </row>
        <row r="165">
          <cell r="E165">
            <v>404995554.90999997</v>
          </cell>
        </row>
        <row r="166">
          <cell r="B166" t="str">
            <v>Reservas para emergencias</v>
          </cell>
          <cell r="C166">
            <v>0</v>
          </cell>
          <cell r="D166">
            <v>392700164.01999998</v>
          </cell>
        </row>
        <row r="167">
          <cell r="B167" t="str">
            <v>81201</v>
          </cell>
          <cell r="C167">
            <v>392700164.01999998</v>
          </cell>
        </row>
        <row r="168">
          <cell r="B168" t="str">
            <v>Reserva técnica</v>
          </cell>
          <cell r="D168">
            <v>12295390.890000001</v>
          </cell>
        </row>
        <row r="169">
          <cell r="B169" t="str">
            <v>81203</v>
          </cell>
          <cell r="C169">
            <v>12295390.890000001</v>
          </cell>
        </row>
        <row r="170">
          <cell r="D170">
            <v>188340.46</v>
          </cell>
          <cell r="E170">
            <v>188340.46</v>
          </cell>
        </row>
        <row r="171">
          <cell r="B171" t="str">
            <v>81109001</v>
          </cell>
          <cell r="C171">
            <v>0</v>
          </cell>
        </row>
        <row r="172">
          <cell r="B172" t="str">
            <v>81109002</v>
          </cell>
          <cell r="C172">
            <v>188340.46</v>
          </cell>
        </row>
        <row r="173">
          <cell r="D173">
            <v>0</v>
          </cell>
          <cell r="E173">
            <v>0</v>
          </cell>
        </row>
        <row r="174">
          <cell r="B174" t="str">
            <v>81111999</v>
          </cell>
          <cell r="C174">
            <v>0</v>
          </cell>
        </row>
        <row r="175">
          <cell r="B175" t="str">
            <v>831</v>
          </cell>
          <cell r="C175">
            <v>0</v>
          </cell>
        </row>
        <row r="176">
          <cell r="B176" t="str">
            <v>833</v>
          </cell>
          <cell r="C176">
            <v>0</v>
          </cell>
        </row>
        <row r="177">
          <cell r="B177" t="str">
            <v>834</v>
          </cell>
          <cell r="C177">
            <v>0</v>
          </cell>
        </row>
        <row r="178">
          <cell r="B178" t="str">
            <v>835</v>
          </cell>
          <cell r="C178">
            <v>0</v>
          </cell>
        </row>
        <row r="179">
          <cell r="B179" t="str">
            <v>836</v>
          </cell>
          <cell r="C179">
            <v>0</v>
          </cell>
        </row>
        <row r="180">
          <cell r="B180" t="str">
            <v>837</v>
          </cell>
          <cell r="C180">
            <v>0</v>
          </cell>
        </row>
        <row r="181">
          <cell r="B181" t="str">
            <v>838</v>
          </cell>
          <cell r="C181">
            <v>0</v>
          </cell>
        </row>
        <row r="182">
          <cell r="B182" t="str">
            <v>839</v>
          </cell>
          <cell r="C182">
            <v>0</v>
          </cell>
        </row>
        <row r="183">
          <cell r="B183" t="str">
            <v>855</v>
          </cell>
          <cell r="C183">
            <v>0</v>
          </cell>
        </row>
        <row r="184">
          <cell r="B184" t="str">
            <v>858</v>
          </cell>
          <cell r="C184">
            <v>0</v>
          </cell>
        </row>
        <row r="185">
          <cell r="B185" t="str">
            <v>859</v>
          </cell>
          <cell r="C185">
            <v>0</v>
          </cell>
        </row>
        <row r="186">
          <cell r="D186">
            <v>8754136.8699999992</v>
          </cell>
          <cell r="E186">
            <v>8754136.8699999992</v>
          </cell>
        </row>
        <row r="187">
          <cell r="B187" t="str">
            <v>81113</v>
          </cell>
          <cell r="C187">
            <v>8754136.8699999992</v>
          </cell>
        </row>
        <row r="192">
          <cell r="E192">
            <v>62951934.920000002</v>
          </cell>
        </row>
        <row r="193">
          <cell r="B193" t="str">
            <v>INTERESES SOBRE DEPOSITOS BANCARIOS</v>
          </cell>
          <cell r="D193">
            <v>2321501.88</v>
          </cell>
          <cell r="E193" t="str">
            <v>OK</v>
          </cell>
        </row>
        <row r="194">
          <cell r="B194" t="str">
            <v>85503004</v>
          </cell>
          <cell r="C194">
            <v>1834953.43</v>
          </cell>
        </row>
        <row r="195">
          <cell r="B195" t="str">
            <v>85503099001</v>
          </cell>
          <cell r="C195">
            <v>486548.28</v>
          </cell>
        </row>
        <row r="196">
          <cell r="B196" t="str">
            <v>85503099005</v>
          </cell>
          <cell r="C196">
            <v>0.17</v>
          </cell>
        </row>
        <row r="197">
          <cell r="B197" t="str">
            <v>INTERESES POR PRESTAMOS</v>
          </cell>
          <cell r="D197">
            <v>60630433.039999999</v>
          </cell>
        </row>
        <row r="198">
          <cell r="B198" t="str">
            <v>85507005</v>
          </cell>
          <cell r="C198">
            <v>0</v>
          </cell>
        </row>
        <row r="199">
          <cell r="B199" t="str">
            <v>85507008</v>
          </cell>
          <cell r="C199">
            <v>0</v>
          </cell>
        </row>
        <row r="200">
          <cell r="B200" t="str">
            <v>85507010</v>
          </cell>
          <cell r="C200">
            <v>60630433.039999999</v>
          </cell>
        </row>
        <row r="201">
          <cell r="B201" t="str">
            <v>INTERESES POR TITULOS VALORES</v>
          </cell>
          <cell r="D201">
            <v>0</v>
          </cell>
        </row>
        <row r="202">
          <cell r="B202" t="str">
            <v>85503001001</v>
          </cell>
          <cell r="C202">
            <v>0</v>
          </cell>
        </row>
        <row r="203">
          <cell r="B203" t="str">
            <v>INGRESOS FIDEVIVE</v>
          </cell>
          <cell r="D203">
            <v>0</v>
          </cell>
        </row>
        <row r="204">
          <cell r="B204" t="str">
            <v>85503099007</v>
          </cell>
          <cell r="C204">
            <v>0</v>
          </cell>
        </row>
        <row r="205">
          <cell r="E205">
            <v>420293.47000000073</v>
          </cell>
        </row>
        <row r="206">
          <cell r="B206" t="str">
            <v>PRODUCTOS MATERIALES</v>
          </cell>
        </row>
        <row r="207">
          <cell r="B207" t="str">
            <v>85805099</v>
          </cell>
          <cell r="C207">
            <v>0</v>
          </cell>
        </row>
        <row r="208">
          <cell r="B208" t="str">
            <v>BIENES MUEBLES</v>
          </cell>
          <cell r="D208">
            <v>80</v>
          </cell>
        </row>
        <row r="209">
          <cell r="B209" t="str">
            <v>85811</v>
          </cell>
          <cell r="C209">
            <v>80</v>
          </cell>
        </row>
        <row r="210">
          <cell r="B210" t="str">
            <v>TERRENOS Y VIVIENDAS (NETOS)</v>
          </cell>
          <cell r="D210">
            <v>420213.47000000073</v>
          </cell>
        </row>
        <row r="211">
          <cell r="B211" t="str">
            <v>83805002</v>
          </cell>
          <cell r="C211">
            <v>0</v>
          </cell>
        </row>
        <row r="212">
          <cell r="B212" t="str">
            <v>83813004</v>
          </cell>
          <cell r="C212">
            <v>0</v>
          </cell>
        </row>
        <row r="213">
          <cell r="B213" t="str">
            <v>83819002</v>
          </cell>
          <cell r="C213">
            <v>-7232036.5499999998</v>
          </cell>
        </row>
        <row r="214">
          <cell r="B214" t="str">
            <v>83819001</v>
          </cell>
          <cell r="C214">
            <v>0</v>
          </cell>
        </row>
        <row r="215">
          <cell r="B215" t="str">
            <v>83821</v>
          </cell>
          <cell r="C215">
            <v>-9694.17</v>
          </cell>
        </row>
        <row r="216">
          <cell r="B216" t="str">
            <v>83905003</v>
          </cell>
          <cell r="C216">
            <v>0</v>
          </cell>
        </row>
        <row r="217">
          <cell r="B217" t="str">
            <v>85807099</v>
          </cell>
          <cell r="C217">
            <v>0</v>
          </cell>
        </row>
        <row r="218">
          <cell r="B218" t="str">
            <v>85813001</v>
          </cell>
          <cell r="C218">
            <v>0</v>
          </cell>
        </row>
        <row r="219">
          <cell r="B219" t="str">
            <v>85813002001</v>
          </cell>
          <cell r="C219">
            <v>7656336.4800000004</v>
          </cell>
        </row>
        <row r="220">
          <cell r="B220" t="str">
            <v>85813002002</v>
          </cell>
          <cell r="C220">
            <v>5607.71</v>
          </cell>
        </row>
        <row r="221">
          <cell r="B221" t="str">
            <v>85951010</v>
          </cell>
          <cell r="C221">
            <v>0</v>
          </cell>
        </row>
        <row r="222">
          <cell r="B222" t="str">
            <v>85951011</v>
          </cell>
          <cell r="C222">
            <v>0</v>
          </cell>
        </row>
        <row r="223">
          <cell r="B223" t="str">
            <v>85951012</v>
          </cell>
          <cell r="C223">
            <v>0</v>
          </cell>
        </row>
        <row r="224">
          <cell r="C224">
            <v>0</v>
          </cell>
          <cell r="E224">
            <v>28053435.779999997</v>
          </cell>
        </row>
        <row r="225">
          <cell r="B225" t="str">
            <v>RECUPERACION DE PRESTAMOS E INTERESES (CASTIGADOS)</v>
          </cell>
          <cell r="D225">
            <v>27139149.629999999</v>
          </cell>
        </row>
        <row r="226">
          <cell r="B226" t="str">
            <v>85909099002</v>
          </cell>
          <cell r="C226">
            <v>27139149.629999999</v>
          </cell>
        </row>
        <row r="227">
          <cell r="B227" t="str">
            <v>PRESCRIPCION DE COTIZACIONES</v>
          </cell>
          <cell r="D227">
            <v>722435.63</v>
          </cell>
        </row>
        <row r="228">
          <cell r="B228" t="str">
            <v>85903099001</v>
          </cell>
          <cell r="C228">
            <v>722435.63</v>
          </cell>
        </row>
        <row r="229">
          <cell r="B229" t="str">
            <v>PRESCRIPCION POR EXCEDENTES DE PRESTAMOS</v>
          </cell>
          <cell r="D229">
            <v>1281.01</v>
          </cell>
        </row>
        <row r="230">
          <cell r="B230" t="str">
            <v>85903099002</v>
          </cell>
          <cell r="C230">
            <v>1281.01</v>
          </cell>
        </row>
        <row r="231">
          <cell r="B231" t="str">
            <v>PRESCRIPCION GTIAS. POR DESPERF. DE CONSTRUCCION</v>
          </cell>
          <cell r="D231">
            <v>9796.8799999999992</v>
          </cell>
        </row>
        <row r="232">
          <cell r="B232" t="str">
            <v>85903099003</v>
          </cell>
          <cell r="C232">
            <v>0</v>
          </cell>
        </row>
        <row r="233">
          <cell r="B233" t="str">
            <v>85903099009</v>
          </cell>
          <cell r="C233">
            <v>9796.8799999999992</v>
          </cell>
        </row>
        <row r="234">
          <cell r="B234" t="str">
            <v>EXCEDENTE DE PRIMAS DE SEGUROS DE DAÑOS Y DEUDA</v>
          </cell>
          <cell r="D234">
            <v>120168.06</v>
          </cell>
        </row>
        <row r="235">
          <cell r="B235" t="str">
            <v>85909099003</v>
          </cell>
          <cell r="C235">
            <v>120168.06</v>
          </cell>
        </row>
        <row r="236">
          <cell r="B236" t="str">
            <v>VARIOS</v>
          </cell>
          <cell r="D236">
            <v>60604.57</v>
          </cell>
        </row>
        <row r="237">
          <cell r="B237" t="str">
            <v>85699</v>
          </cell>
          <cell r="C237">
            <v>0</v>
          </cell>
        </row>
        <row r="238">
          <cell r="B238" t="str">
            <v>85699001</v>
          </cell>
          <cell r="C238">
            <v>0</v>
          </cell>
        </row>
        <row r="239">
          <cell r="B239" t="str">
            <v>85699002</v>
          </cell>
          <cell r="C239">
            <v>0</v>
          </cell>
        </row>
        <row r="240">
          <cell r="B240" t="str">
            <v>85601</v>
          </cell>
          <cell r="C240">
            <v>2416.6799999999998</v>
          </cell>
        </row>
        <row r="241">
          <cell r="B241" t="str">
            <v>85807099001</v>
          </cell>
          <cell r="C241">
            <v>23815.58</v>
          </cell>
        </row>
        <row r="242">
          <cell r="B242" t="str">
            <v>85807099003</v>
          </cell>
          <cell r="C242">
            <v>25.32</v>
          </cell>
        </row>
        <row r="243">
          <cell r="B243" t="str">
            <v>85807099004</v>
          </cell>
          <cell r="C243">
            <v>271.2</v>
          </cell>
        </row>
        <row r="244">
          <cell r="B244" t="str">
            <v>85807099005</v>
          </cell>
          <cell r="C244">
            <v>4991.6499999999996</v>
          </cell>
        </row>
        <row r="245">
          <cell r="B245" t="str">
            <v>85807099009</v>
          </cell>
          <cell r="C245">
            <v>9210.36</v>
          </cell>
        </row>
        <row r="246">
          <cell r="B246" t="str">
            <v>85807099010</v>
          </cell>
          <cell r="C246">
            <v>0</v>
          </cell>
        </row>
        <row r="247">
          <cell r="B247" t="str">
            <v>85807099011</v>
          </cell>
          <cell r="C247">
            <v>0</v>
          </cell>
        </row>
        <row r="248">
          <cell r="B248" t="str">
            <v>85901002</v>
          </cell>
          <cell r="C248">
            <v>0</v>
          </cell>
        </row>
        <row r="249">
          <cell r="B249" t="str">
            <v>85903003</v>
          </cell>
          <cell r="C249">
            <v>19873.78</v>
          </cell>
        </row>
        <row r="250">
          <cell r="B250" t="str">
            <v>85903099009</v>
          </cell>
          <cell r="C250">
            <v>0</v>
          </cell>
        </row>
        <row r="251">
          <cell r="B251" t="str">
            <v>85903099002</v>
          </cell>
          <cell r="C251">
            <v>0</v>
          </cell>
        </row>
        <row r="252">
          <cell r="B252" t="str">
            <v>85909099003</v>
          </cell>
          <cell r="C252">
            <v>0</v>
          </cell>
        </row>
        <row r="253">
          <cell r="B253" t="str">
            <v>85951002</v>
          </cell>
          <cell r="C253">
            <v>0</v>
          </cell>
        </row>
        <row r="254">
          <cell r="B254" t="str">
            <v>85951004</v>
          </cell>
          <cell r="C254">
            <v>0</v>
          </cell>
        </row>
        <row r="255">
          <cell r="B255" t="str">
            <v>85951009</v>
          </cell>
          <cell r="C255">
            <v>0</v>
          </cell>
        </row>
        <row r="256">
          <cell r="B256" t="str">
            <v>85951010</v>
          </cell>
          <cell r="C256">
            <v>0</v>
          </cell>
        </row>
        <row r="257">
          <cell r="B257" t="str">
            <v>85951011</v>
          </cell>
          <cell r="C257">
            <v>0</v>
          </cell>
        </row>
        <row r="258">
          <cell r="B258" t="str">
            <v>85503099007</v>
          </cell>
          <cell r="C258">
            <v>0</v>
          </cell>
        </row>
        <row r="259">
          <cell r="B259" t="str">
            <v>85503099007</v>
          </cell>
          <cell r="C259">
            <v>0</v>
          </cell>
        </row>
        <row r="260">
          <cell r="D260">
            <v>42119.74</v>
          </cell>
          <cell r="E260">
            <v>42119.74</v>
          </cell>
        </row>
        <row r="261">
          <cell r="B261" t="str">
            <v>85955</v>
          </cell>
          <cell r="C261">
            <v>42119.74</v>
          </cell>
        </row>
        <row r="263">
          <cell r="E263">
            <v>11794677.530000001</v>
          </cell>
        </row>
        <row r="264">
          <cell r="B264" t="str">
            <v>INTERESES, COMISIONES Y OTROS S/PRESTAMOS</v>
          </cell>
          <cell r="D264">
            <v>1285902.0900000001</v>
          </cell>
        </row>
        <row r="265">
          <cell r="B265" t="str">
            <v>83609</v>
          </cell>
          <cell r="C265">
            <v>1285902.0900000001</v>
          </cell>
        </row>
        <row r="266">
          <cell r="B266" t="str">
            <v>INTERESES, COMISIONES Y OTROS S/TITULOS VALORES</v>
          </cell>
          <cell r="D266">
            <v>7580630.8399999999</v>
          </cell>
        </row>
        <row r="267">
          <cell r="B267" t="str">
            <v>83605</v>
          </cell>
          <cell r="C267">
            <v>7580630.8399999999</v>
          </cell>
        </row>
        <row r="268">
          <cell r="B268" t="str">
            <v>INTERESES SOBRE DEPOSITOS DE COTIZACIONES</v>
          </cell>
          <cell r="D268">
            <v>776757.83</v>
          </cell>
        </row>
        <row r="269">
          <cell r="B269" t="str">
            <v>83709004001</v>
          </cell>
          <cell r="C269">
            <v>776757.83</v>
          </cell>
        </row>
        <row r="270">
          <cell r="B270" t="str">
            <v>COMISIONES A FAVOR DEL I.S.S.S.</v>
          </cell>
          <cell r="D270">
            <v>504.14</v>
          </cell>
        </row>
        <row r="271">
          <cell r="B271" t="str">
            <v>83601003001</v>
          </cell>
          <cell r="C271">
            <v>504.14</v>
          </cell>
        </row>
        <row r="272">
          <cell r="B272" t="str">
            <v>IMPUESTO (IVA)</v>
          </cell>
          <cell r="D272">
            <v>0</v>
          </cell>
        </row>
        <row r="273">
          <cell r="B273" t="str">
            <v>83603004</v>
          </cell>
          <cell r="C273">
            <v>0</v>
          </cell>
        </row>
        <row r="274">
          <cell r="B274" t="str">
            <v>OTROS GASTOS FINANCIEROS</v>
          </cell>
          <cell r="D274">
            <v>2150882.63</v>
          </cell>
        </row>
        <row r="275">
          <cell r="B275" t="str">
            <v>83601003003</v>
          </cell>
          <cell r="C275">
            <v>3296.45</v>
          </cell>
        </row>
        <row r="276">
          <cell r="B276" t="str">
            <v>83601003004</v>
          </cell>
          <cell r="C276">
            <v>444612.77</v>
          </cell>
        </row>
        <row r="277">
          <cell r="B277" t="str">
            <v>83611</v>
          </cell>
          <cell r="C277">
            <v>1702973.41</v>
          </cell>
        </row>
        <row r="278">
          <cell r="B278" t="str">
            <v>83903001</v>
          </cell>
          <cell r="C278">
            <v>0</v>
          </cell>
        </row>
        <row r="279">
          <cell r="D279">
            <v>24221168.359999999</v>
          </cell>
          <cell r="E279">
            <v>24221168.359999999</v>
          </cell>
        </row>
        <row r="280">
          <cell r="B280" t="str">
            <v>83813001</v>
          </cell>
          <cell r="C280">
            <v>18394276.870000001</v>
          </cell>
        </row>
        <row r="281">
          <cell r="B281" t="str">
            <v>83813003</v>
          </cell>
          <cell r="C281">
            <v>116114.15</v>
          </cell>
        </row>
        <row r="282">
          <cell r="B282" t="str">
            <v>83813004</v>
          </cell>
          <cell r="C282">
            <v>5300000</v>
          </cell>
        </row>
        <row r="283">
          <cell r="B283" t="str">
            <v>83813005</v>
          </cell>
          <cell r="C283">
            <v>636793.80000000005</v>
          </cell>
        </row>
        <row r="284">
          <cell r="B284" t="str">
            <v>83813007</v>
          </cell>
          <cell r="C284">
            <v>2000</v>
          </cell>
        </row>
        <row r="285">
          <cell r="B285" t="str">
            <v>83813009</v>
          </cell>
          <cell r="C285">
            <v>0</v>
          </cell>
        </row>
        <row r="286">
          <cell r="B286" t="str">
            <v>85951002</v>
          </cell>
          <cell r="C286">
            <v>0</v>
          </cell>
        </row>
        <row r="287">
          <cell r="B287" t="str">
            <v>85951004</v>
          </cell>
          <cell r="C287">
            <v>0</v>
          </cell>
        </row>
        <row r="288">
          <cell r="B288" t="str">
            <v>83813009</v>
          </cell>
          <cell r="C288">
            <v>0</v>
          </cell>
        </row>
        <row r="289">
          <cell r="B289" t="str">
            <v>85951010</v>
          </cell>
          <cell r="C289">
            <v>0</v>
          </cell>
        </row>
        <row r="290">
          <cell r="B290" t="str">
            <v>85951011</v>
          </cell>
          <cell r="C290">
            <v>0</v>
          </cell>
        </row>
        <row r="291">
          <cell r="B291" t="str">
            <v>85951013</v>
          </cell>
          <cell r="C291">
            <v>-228016.46</v>
          </cell>
        </row>
        <row r="292">
          <cell r="B292" t="str">
            <v>85951014</v>
          </cell>
          <cell r="C292">
            <v>0</v>
          </cell>
        </row>
        <row r="293">
          <cell r="B293" t="str">
            <v>85951015</v>
          </cell>
          <cell r="C293">
            <v>0</v>
          </cell>
        </row>
        <row r="294">
          <cell r="E294">
            <v>20101779.34</v>
          </cell>
        </row>
        <row r="295">
          <cell r="B295" t="str">
            <v>SALARIOS Y OTRAS REMUNERACIONES</v>
          </cell>
          <cell r="D295">
            <v>9782168.8699999992</v>
          </cell>
        </row>
        <row r="296">
          <cell r="B296" t="str">
            <v>833</v>
          </cell>
          <cell r="C296">
            <v>9782168.8699999992</v>
          </cell>
        </row>
        <row r="297">
          <cell r="B297" t="str">
            <v>COMPRAS DE MAQUINARIAS Y EQUIPOS</v>
          </cell>
          <cell r="D297">
            <v>16732.46</v>
          </cell>
        </row>
        <row r="298">
          <cell r="B298" t="str">
            <v>835</v>
          </cell>
          <cell r="C298">
            <v>16732.46</v>
          </cell>
        </row>
        <row r="299">
          <cell r="B299" t="str">
            <v>TRANSFERENCIAS OTORGADAS</v>
          </cell>
          <cell r="D299">
            <v>13877.290000000037</v>
          </cell>
        </row>
        <row r="300">
          <cell r="B300" t="str">
            <v>837</v>
          </cell>
          <cell r="C300">
            <v>790635.12</v>
          </cell>
        </row>
        <row r="301">
          <cell r="B301" t="str">
            <v>83799001</v>
          </cell>
          <cell r="C301">
            <v>0</v>
          </cell>
          <cell r="D301" t="str">
            <v>*</v>
          </cell>
        </row>
        <row r="302">
          <cell r="B302" t="str">
            <v>83799002</v>
          </cell>
          <cell r="C302">
            <v>0</v>
          </cell>
        </row>
        <row r="303">
          <cell r="B303" t="str">
            <v>85699001</v>
          </cell>
          <cell r="C303">
            <v>0</v>
          </cell>
        </row>
        <row r="304">
          <cell r="B304" t="str">
            <v>85699002</v>
          </cell>
          <cell r="C304">
            <v>0</v>
          </cell>
        </row>
        <row r="305">
          <cell r="B305" t="str">
            <v>83709003005</v>
          </cell>
          <cell r="C305">
            <v>0</v>
          </cell>
        </row>
        <row r="306">
          <cell r="B306" t="str">
            <v>83709004001</v>
          </cell>
          <cell r="C306">
            <v>-776757.83</v>
          </cell>
        </row>
        <row r="307">
          <cell r="B307" t="str">
            <v>DEPRECIACIONES Y AMORTIZACIONES</v>
          </cell>
          <cell r="D307">
            <v>3054364.78</v>
          </cell>
        </row>
        <row r="308">
          <cell r="B308" t="str">
            <v>83811</v>
          </cell>
          <cell r="C308">
            <v>2395669.86</v>
          </cell>
        </row>
        <row r="309">
          <cell r="B309" t="str">
            <v>83815</v>
          </cell>
          <cell r="C309">
            <v>658694.92000000004</v>
          </cell>
        </row>
        <row r="310">
          <cell r="B310" t="str">
            <v>85951015</v>
          </cell>
          <cell r="C310">
            <v>0</v>
          </cell>
        </row>
        <row r="311">
          <cell r="B311" t="str">
            <v>GASTOS DE BIENES, CONSUMO Y SERVICIOS</v>
          </cell>
          <cell r="D311">
            <v>7234635.9400000004</v>
          </cell>
        </row>
        <row r="312">
          <cell r="B312" t="str">
            <v>83169001</v>
          </cell>
          <cell r="C312">
            <v>0</v>
          </cell>
        </row>
        <row r="313">
          <cell r="B313" t="str">
            <v>83169002</v>
          </cell>
          <cell r="C313">
            <v>0</v>
          </cell>
        </row>
        <row r="314">
          <cell r="B314" t="str">
            <v>834</v>
          </cell>
          <cell r="C314">
            <v>7213243.8300000001</v>
          </cell>
        </row>
        <row r="315">
          <cell r="B315" t="str">
            <v>83501</v>
          </cell>
          <cell r="C315">
            <v>0</v>
          </cell>
        </row>
        <row r="316">
          <cell r="B316" t="str">
            <v>83503</v>
          </cell>
          <cell r="C316">
            <v>0</v>
          </cell>
        </row>
        <row r="317">
          <cell r="B317" t="str">
            <v>83507</v>
          </cell>
          <cell r="C317">
            <v>0</v>
          </cell>
        </row>
        <row r="318">
          <cell r="B318" t="str">
            <v>83513</v>
          </cell>
          <cell r="C318">
            <v>0</v>
          </cell>
        </row>
        <row r="319">
          <cell r="B319" t="str">
            <v>83603099001</v>
          </cell>
          <cell r="C319">
            <v>19441.939999999999</v>
          </cell>
        </row>
        <row r="320">
          <cell r="B320" t="str">
            <v>83806001</v>
          </cell>
          <cell r="C320">
            <v>0</v>
          </cell>
        </row>
        <row r="321">
          <cell r="B321" t="str">
            <v>83601001</v>
          </cell>
          <cell r="C321">
            <v>1950.17</v>
          </cell>
        </row>
        <row r="322">
          <cell r="B322" t="str">
            <v>83601002</v>
          </cell>
          <cell r="C322">
            <v>0</v>
          </cell>
        </row>
        <row r="323">
          <cell r="B323" t="str">
            <v>83809001</v>
          </cell>
          <cell r="C323">
            <v>0</v>
          </cell>
        </row>
        <row r="324">
          <cell r="D324">
            <v>7890951.7599999998</v>
          </cell>
          <cell r="E324">
            <v>7890951.7599999998</v>
          </cell>
        </row>
        <row r="325">
          <cell r="B325" t="str">
            <v>83817</v>
          </cell>
          <cell r="C325">
            <v>7890951.7599999998</v>
          </cell>
        </row>
        <row r="326">
          <cell r="B326" t="str">
            <v>85951006</v>
          </cell>
          <cell r="C326">
            <v>0</v>
          </cell>
        </row>
        <row r="327">
          <cell r="D327">
            <v>40622.21</v>
          </cell>
          <cell r="E327">
            <v>40622.21</v>
          </cell>
        </row>
        <row r="328">
          <cell r="B328" t="str">
            <v>83903</v>
          </cell>
          <cell r="C328">
            <v>0</v>
          </cell>
        </row>
        <row r="329">
          <cell r="B329" t="str">
            <v>83955</v>
          </cell>
          <cell r="C329">
            <v>40622.21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topLeftCell="D34" zoomScale="110" zoomScaleNormal="100" zoomScaleSheetLayoutView="110" workbookViewId="0">
      <selection activeCell="B7" sqref="B7"/>
    </sheetView>
  </sheetViews>
  <sheetFormatPr baseColWidth="10" defaultRowHeight="12.75" x14ac:dyDescent="0.2"/>
  <cols>
    <col min="1" max="1" width="2.42578125" style="1" customWidth="1"/>
    <col min="2" max="2" width="58.7109375" style="43" customWidth="1"/>
    <col min="3" max="3" width="18.7109375" style="1" customWidth="1"/>
    <col min="4" max="4" width="21.7109375" style="48" customWidth="1"/>
    <col min="5" max="5" width="5.7109375" style="1" customWidth="1"/>
    <col min="6" max="6" width="3.7109375" style="1" customWidth="1"/>
    <col min="7" max="7" width="46.85546875" style="1" customWidth="1"/>
    <col min="8" max="9" width="18.7109375" style="1" customWidth="1"/>
    <col min="10" max="10" width="23.7109375" style="1" customWidth="1"/>
    <col min="11" max="11" width="11.42578125" style="1"/>
    <col min="12" max="12" width="16.85546875" style="1" bestFit="1" customWidth="1"/>
    <col min="13" max="16384" width="11.42578125" style="1"/>
  </cols>
  <sheetData>
    <row r="1" spans="1:10" ht="15" x14ac:dyDescent="0.2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5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15" x14ac:dyDescent="0.2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ht="13.5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" customHeight="1" x14ac:dyDescent="0.25">
      <c r="A6" s="158" t="s">
        <v>3</v>
      </c>
      <c r="B6" s="158"/>
      <c r="C6" s="6"/>
      <c r="D6" s="7"/>
      <c r="E6" s="8"/>
      <c r="F6" s="158" t="s">
        <v>4</v>
      </c>
      <c r="G6" s="158"/>
      <c r="H6" s="9"/>
      <c r="I6" s="2"/>
      <c r="J6" s="2"/>
    </row>
    <row r="7" spans="1:10" s="19" customFormat="1" ht="15" customHeight="1" x14ac:dyDescent="0.25">
      <c r="A7" s="10" t="s">
        <v>5</v>
      </c>
      <c r="B7" s="11"/>
      <c r="C7" s="12"/>
      <c r="D7" s="13">
        <f>SUM(C8:C10)</f>
        <v>85975567.670000002</v>
      </c>
      <c r="E7" s="14"/>
      <c r="F7" s="15" t="s">
        <v>6</v>
      </c>
      <c r="G7" s="11"/>
      <c r="H7" s="16"/>
      <c r="I7" s="17"/>
      <c r="J7" s="18">
        <f>SUM(I8:I9)</f>
        <v>8692470.4499999993</v>
      </c>
    </row>
    <row r="8" spans="1:10" ht="15" customHeight="1" x14ac:dyDescent="0.3">
      <c r="A8" s="20"/>
      <c r="B8" s="21" t="s">
        <v>7</v>
      </c>
      <c r="C8" s="22">
        <v>4700</v>
      </c>
      <c r="D8" s="23"/>
      <c r="E8" s="2"/>
      <c r="F8" s="15"/>
      <c r="G8" s="21" t="s">
        <v>8</v>
      </c>
      <c r="H8" s="24"/>
      <c r="I8" s="22">
        <v>4826375.1399999997</v>
      </c>
      <c r="J8" s="23"/>
    </row>
    <row r="9" spans="1:10" ht="15" customHeight="1" x14ac:dyDescent="0.3">
      <c r="A9" s="20"/>
      <c r="B9" s="21" t="s">
        <v>9</v>
      </c>
      <c r="C9" s="22">
        <v>28485867.670000002</v>
      </c>
      <c r="D9" s="23"/>
      <c r="E9" s="2"/>
      <c r="F9" s="15"/>
      <c r="G9" s="25" t="s">
        <v>10</v>
      </c>
      <c r="H9" s="26"/>
      <c r="I9" s="27">
        <v>3866095.31</v>
      </c>
      <c r="J9" s="23"/>
    </row>
    <row r="10" spans="1:10" s="19" customFormat="1" ht="15" customHeight="1" x14ac:dyDescent="0.3">
      <c r="A10" s="10"/>
      <c r="B10" s="21" t="s">
        <v>11</v>
      </c>
      <c r="C10" s="27">
        <v>57485000</v>
      </c>
      <c r="D10" s="28"/>
      <c r="E10" s="14"/>
      <c r="F10" s="29"/>
      <c r="G10" s="30"/>
      <c r="H10" s="26"/>
      <c r="I10" s="31"/>
      <c r="J10" s="23"/>
    </row>
    <row r="11" spans="1:10" s="19" customFormat="1" ht="15" customHeight="1" x14ac:dyDescent="0.25">
      <c r="A11" s="32"/>
      <c r="B11" s="3"/>
      <c r="C11" s="12"/>
      <c r="D11" s="28"/>
      <c r="E11" s="14"/>
      <c r="F11" s="15" t="s">
        <v>12</v>
      </c>
      <c r="G11" s="33"/>
      <c r="H11" s="34"/>
      <c r="I11" s="35"/>
      <c r="J11" s="18">
        <f>SUM(I12)</f>
        <v>193151316</v>
      </c>
    </row>
    <row r="12" spans="1:10" s="19" customFormat="1" ht="15" customHeight="1" x14ac:dyDescent="0.3">
      <c r="A12" s="36" t="s">
        <v>13</v>
      </c>
      <c r="B12" s="11"/>
      <c r="C12" s="12"/>
      <c r="D12" s="18">
        <f>SUM(C13:C15)</f>
        <v>14867485.369999999</v>
      </c>
      <c r="E12" s="14"/>
      <c r="F12" s="15"/>
      <c r="G12" s="25" t="s">
        <v>14</v>
      </c>
      <c r="H12" s="26"/>
      <c r="I12" s="37">
        <v>193151316</v>
      </c>
      <c r="J12" s="23"/>
    </row>
    <row r="13" spans="1:10" s="19" customFormat="1" ht="15" customHeight="1" x14ac:dyDescent="0.3">
      <c r="A13" s="36"/>
      <c r="B13" s="21" t="s">
        <v>15</v>
      </c>
      <c r="C13" s="22">
        <v>4295134.4499999993</v>
      </c>
      <c r="D13" s="28"/>
      <c r="E13" s="14"/>
      <c r="F13" s="15"/>
      <c r="G13" s="25"/>
      <c r="H13" s="26"/>
      <c r="I13" s="31"/>
      <c r="J13" s="23"/>
    </row>
    <row r="14" spans="1:10" s="19" customFormat="1" ht="15" customHeight="1" x14ac:dyDescent="0.3">
      <c r="A14" s="36"/>
      <c r="B14" s="21" t="s">
        <v>16</v>
      </c>
      <c r="C14" s="22">
        <v>-616631.75</v>
      </c>
      <c r="D14" s="28"/>
      <c r="E14" s="14"/>
      <c r="F14" s="15" t="s">
        <v>17</v>
      </c>
      <c r="G14" s="33"/>
      <c r="H14" s="34"/>
      <c r="I14" s="35"/>
      <c r="J14" s="18">
        <f>SUM(I15+I16)</f>
        <v>68855736.609999999</v>
      </c>
    </row>
    <row r="15" spans="1:10" s="19" customFormat="1" ht="15" customHeight="1" x14ac:dyDescent="0.3">
      <c r="A15" s="36"/>
      <c r="B15" s="21" t="s">
        <v>18</v>
      </c>
      <c r="C15" s="27">
        <v>11188982.67</v>
      </c>
      <c r="D15" s="28"/>
      <c r="E15" s="14"/>
      <c r="F15" s="15"/>
      <c r="G15" s="25" t="s">
        <v>19</v>
      </c>
      <c r="H15" s="26"/>
      <c r="I15" s="38">
        <v>29905268.579999998</v>
      </c>
      <c r="J15" s="28"/>
    </row>
    <row r="16" spans="1:10" ht="15" customHeight="1" x14ac:dyDescent="0.3">
      <c r="A16" s="39"/>
      <c r="B16" s="3"/>
      <c r="C16" s="12"/>
      <c r="D16" s="28"/>
      <c r="E16" s="2"/>
      <c r="F16" s="15"/>
      <c r="G16" s="25" t="s">
        <v>20</v>
      </c>
      <c r="H16" s="26"/>
      <c r="I16" s="37">
        <v>38950468.030000001</v>
      </c>
      <c r="J16" s="28"/>
    </row>
    <row r="17" spans="1:10" ht="15" customHeight="1" x14ac:dyDescent="0.3">
      <c r="A17" s="36" t="s">
        <v>21</v>
      </c>
      <c r="B17" s="11"/>
      <c r="C17" s="12"/>
      <c r="D17" s="18">
        <f>SUM(C18:C20)</f>
        <v>327244.54999999702</v>
      </c>
      <c r="E17" s="2"/>
      <c r="F17" s="15" t="s">
        <v>22</v>
      </c>
      <c r="G17" s="25"/>
      <c r="H17" s="26"/>
      <c r="I17" s="31"/>
      <c r="J17" s="28"/>
    </row>
    <row r="18" spans="1:10" ht="15" customHeight="1" x14ac:dyDescent="0.3">
      <c r="A18" s="40"/>
      <c r="B18" s="21" t="s">
        <v>23</v>
      </c>
      <c r="C18" s="22">
        <v>67780.160000000003</v>
      </c>
      <c r="D18" s="23"/>
      <c r="E18" s="2"/>
      <c r="F18" s="41" t="s">
        <v>24</v>
      </c>
      <c r="G18" s="33"/>
      <c r="H18" s="34"/>
      <c r="I18" s="35"/>
      <c r="J18" s="18">
        <f>I19</f>
        <v>203907563.01000002</v>
      </c>
    </row>
    <row r="19" spans="1:10" ht="15" customHeight="1" x14ac:dyDescent="0.3">
      <c r="A19" s="40"/>
      <c r="B19" s="21" t="s">
        <v>25</v>
      </c>
      <c r="C19" s="22">
        <v>52422839.969999999</v>
      </c>
      <c r="D19" s="23"/>
      <c r="E19" s="2"/>
      <c r="F19" s="15"/>
      <c r="G19" s="25"/>
      <c r="H19" s="26"/>
      <c r="I19" s="37">
        <f>SUM(H20:H21)</f>
        <v>203907563.01000002</v>
      </c>
      <c r="J19" s="28"/>
    </row>
    <row r="20" spans="1:10" ht="15" customHeight="1" x14ac:dyDescent="0.3">
      <c r="A20" s="40"/>
      <c r="B20" s="21" t="s">
        <v>26</v>
      </c>
      <c r="C20" s="27">
        <v>-52163375.579999998</v>
      </c>
      <c r="D20" s="23"/>
      <c r="E20" s="2"/>
      <c r="F20" s="15"/>
      <c r="G20" s="25" t="s">
        <v>27</v>
      </c>
      <c r="H20" s="42">
        <v>203146583.15000001</v>
      </c>
      <c r="I20" s="31"/>
      <c r="J20" s="28"/>
    </row>
    <row r="21" spans="1:10" ht="15" customHeight="1" x14ac:dyDescent="0.3">
      <c r="A21" s="40"/>
      <c r="C21" s="44"/>
      <c r="D21" s="23"/>
      <c r="E21" s="2"/>
      <c r="F21" s="29"/>
      <c r="G21" s="25" t="s">
        <v>28</v>
      </c>
      <c r="H21" s="45">
        <v>760979.86</v>
      </c>
      <c r="I21" s="31"/>
      <c r="J21" s="28"/>
    </row>
    <row r="22" spans="1:10" s="19" customFormat="1" ht="15" customHeight="1" x14ac:dyDescent="0.25">
      <c r="A22" s="36" t="s">
        <v>29</v>
      </c>
      <c r="B22" s="3"/>
      <c r="C22" s="12"/>
      <c r="D22" s="18">
        <f>SUM(C23:C32)</f>
        <v>811379708.68999982</v>
      </c>
      <c r="E22" s="14"/>
      <c r="F22" s="15" t="s">
        <v>30</v>
      </c>
      <c r="G22" s="30"/>
      <c r="H22" s="26"/>
      <c r="I22" s="31"/>
      <c r="J22" s="28"/>
    </row>
    <row r="23" spans="1:10" ht="15" customHeight="1" x14ac:dyDescent="0.3">
      <c r="B23" s="21" t="s">
        <v>31</v>
      </c>
      <c r="C23" s="22">
        <v>893092914.79999995</v>
      </c>
      <c r="D23" s="46"/>
      <c r="E23" s="2"/>
      <c r="F23" s="15"/>
      <c r="G23" s="33"/>
      <c r="H23" s="34"/>
      <c r="I23" s="35"/>
      <c r="J23" s="18">
        <f>SUM(I24:I25)</f>
        <v>5782812.0700000003</v>
      </c>
    </row>
    <row r="24" spans="1:10" s="48" customFormat="1" ht="15" customHeight="1" x14ac:dyDescent="0.3">
      <c r="A24" s="40"/>
      <c r="B24" s="21" t="s">
        <v>32</v>
      </c>
      <c r="C24" s="22">
        <v>52371035.569999993</v>
      </c>
      <c r="D24" s="23"/>
      <c r="E24" s="2"/>
      <c r="F24" s="15"/>
      <c r="G24" s="25" t="s">
        <v>33</v>
      </c>
      <c r="H24" s="26"/>
      <c r="I24" s="47">
        <v>478530.21</v>
      </c>
      <c r="J24" s="28"/>
    </row>
    <row r="25" spans="1:10" s="48" customFormat="1" ht="15" customHeight="1" x14ac:dyDescent="0.3">
      <c r="A25" s="40"/>
      <c r="B25" s="21" t="s">
        <v>34</v>
      </c>
      <c r="C25" s="22">
        <v>2821935.96</v>
      </c>
      <c r="D25" s="23"/>
      <c r="E25" s="2"/>
      <c r="F25" s="15"/>
      <c r="G25" s="25" t="s">
        <v>35</v>
      </c>
      <c r="H25" s="26"/>
      <c r="I25" s="37">
        <v>5304281.8600000003</v>
      </c>
      <c r="J25" s="28"/>
    </row>
    <row r="26" spans="1:10" s="48" customFormat="1" ht="15" customHeight="1" x14ac:dyDescent="0.3">
      <c r="A26" s="40"/>
      <c r="B26" s="21" t="s">
        <v>36</v>
      </c>
      <c r="C26" s="22">
        <v>-23122163.59</v>
      </c>
      <c r="D26" s="23"/>
      <c r="E26" s="2"/>
      <c r="F26" s="29"/>
      <c r="G26" s="25"/>
      <c r="H26" s="26"/>
      <c r="I26" s="47"/>
      <c r="J26" s="28"/>
    </row>
    <row r="27" spans="1:10" s="48" customFormat="1" ht="15" customHeight="1" x14ac:dyDescent="0.3">
      <c r="A27" s="40"/>
      <c r="B27" s="21" t="s">
        <v>37</v>
      </c>
      <c r="C27" s="22">
        <v>-58346945.630000003</v>
      </c>
      <c r="D27" s="23"/>
      <c r="E27" s="2"/>
      <c r="F27" s="15" t="s">
        <v>38</v>
      </c>
      <c r="G27" s="30"/>
      <c r="H27" s="26"/>
      <c r="I27" s="31"/>
      <c r="J27" s="28"/>
    </row>
    <row r="28" spans="1:10" ht="15" customHeight="1" x14ac:dyDescent="0.3">
      <c r="A28" s="40"/>
      <c r="B28" s="25" t="s">
        <v>39</v>
      </c>
      <c r="C28" s="22">
        <v>-55764736.700000003</v>
      </c>
      <c r="D28" s="23"/>
      <c r="E28" s="2"/>
      <c r="F28" s="15"/>
      <c r="G28" s="25"/>
      <c r="H28" s="26"/>
      <c r="I28" s="31"/>
      <c r="J28" s="49">
        <f>SUM(I29:I29)</f>
        <v>2159912.25</v>
      </c>
    </row>
    <row r="29" spans="1:10" ht="15" customHeight="1" x14ac:dyDescent="0.3">
      <c r="A29" s="40"/>
      <c r="B29" s="21" t="s">
        <v>40</v>
      </c>
      <c r="C29" s="22">
        <v>-131370.44</v>
      </c>
      <c r="D29" s="23"/>
      <c r="E29" s="2"/>
      <c r="F29" s="29"/>
      <c r="G29" s="25" t="s">
        <v>41</v>
      </c>
      <c r="H29" s="26"/>
      <c r="I29" s="37">
        <v>2159912.25</v>
      </c>
      <c r="J29" s="28"/>
    </row>
    <row r="30" spans="1:10" ht="15" customHeight="1" x14ac:dyDescent="0.3">
      <c r="A30" s="40"/>
      <c r="B30" s="21" t="s">
        <v>42</v>
      </c>
      <c r="C30" s="22">
        <v>459038.72000000003</v>
      </c>
      <c r="D30" s="23"/>
      <c r="E30" s="2"/>
      <c r="F30" s="29"/>
      <c r="G30" s="30"/>
      <c r="H30" s="26"/>
      <c r="I30" s="50"/>
      <c r="J30" s="28"/>
    </row>
    <row r="31" spans="1:10" ht="15" customHeight="1" x14ac:dyDescent="0.3">
      <c r="A31" s="40"/>
      <c r="B31" s="21" t="s">
        <v>43</v>
      </c>
      <c r="C31" s="22">
        <v>4239.7</v>
      </c>
      <c r="D31" s="23"/>
      <c r="E31" s="2"/>
      <c r="F31" s="29"/>
      <c r="G31" s="30"/>
      <c r="H31" s="26"/>
      <c r="I31" s="50"/>
      <c r="J31" s="28"/>
    </row>
    <row r="32" spans="1:10" ht="15" customHeight="1" thickBot="1" x14ac:dyDescent="0.35">
      <c r="A32" s="40"/>
      <c r="B32" s="21" t="s">
        <v>44</v>
      </c>
      <c r="C32" s="27">
        <v>-4239.7</v>
      </c>
      <c r="D32" s="23"/>
      <c r="E32" s="2"/>
      <c r="F32" s="29"/>
      <c r="G32" s="33" t="s">
        <v>45</v>
      </c>
      <c r="H32" s="26"/>
      <c r="I32" s="50"/>
      <c r="J32" s="51">
        <f>SUM(J7:J31)</f>
        <v>482549810.39000005</v>
      </c>
    </row>
    <row r="33" spans="1:10" s="19" customFormat="1" ht="15" customHeight="1" thickTop="1" x14ac:dyDescent="0.3">
      <c r="A33" s="40"/>
      <c r="C33" s="52"/>
      <c r="D33" s="23"/>
      <c r="E33" s="14"/>
      <c r="F33" s="53" t="s">
        <v>46</v>
      </c>
      <c r="G33" s="54"/>
      <c r="H33" s="26"/>
      <c r="I33" s="50"/>
      <c r="J33" s="55"/>
    </row>
    <row r="34" spans="1:10" ht="15" customHeight="1" x14ac:dyDescent="0.3">
      <c r="A34" s="36" t="s">
        <v>47</v>
      </c>
      <c r="B34" s="3"/>
      <c r="C34" s="12"/>
      <c r="D34" s="18">
        <f>SUM(C35:C39)</f>
        <v>15703152.779999997</v>
      </c>
      <c r="E34" s="2"/>
      <c r="F34" s="56" t="s">
        <v>48</v>
      </c>
      <c r="G34" s="25"/>
      <c r="H34" s="26"/>
      <c r="I34" s="31"/>
      <c r="J34" s="28"/>
    </row>
    <row r="35" spans="1:10" ht="15" customHeight="1" x14ac:dyDescent="0.3">
      <c r="B35" s="21" t="s">
        <v>49</v>
      </c>
      <c r="C35" s="22">
        <v>14584792.219999999</v>
      </c>
      <c r="D35" s="46"/>
      <c r="E35" s="2"/>
      <c r="F35" s="57"/>
      <c r="G35" s="25"/>
      <c r="H35" s="26"/>
      <c r="I35" s="35"/>
      <c r="J35" s="18">
        <f>SUM(I36:I39)</f>
        <v>42996490.609999992</v>
      </c>
    </row>
    <row r="36" spans="1:10" ht="15" customHeight="1" x14ac:dyDescent="0.3">
      <c r="A36" s="40"/>
      <c r="B36" s="21" t="s">
        <v>50</v>
      </c>
      <c r="C36" s="22">
        <v>-5167206.37</v>
      </c>
      <c r="D36" s="23"/>
      <c r="E36" s="2"/>
      <c r="F36" s="57"/>
      <c r="G36" s="58" t="s">
        <v>51</v>
      </c>
      <c r="H36" s="59"/>
      <c r="I36" s="38">
        <v>6635428.5700000003</v>
      </c>
      <c r="J36" s="28"/>
    </row>
    <row r="37" spans="1:10" ht="15" customHeight="1" x14ac:dyDescent="0.3">
      <c r="A37" s="40"/>
      <c r="B37" s="21" t="s">
        <v>52</v>
      </c>
      <c r="C37" s="22">
        <v>5854216.8600000003</v>
      </c>
      <c r="D37" s="23"/>
      <c r="E37" s="2"/>
      <c r="F37" s="57"/>
      <c r="G37" s="58" t="s">
        <v>53</v>
      </c>
      <c r="H37" s="54"/>
      <c r="I37" s="47">
        <v>188340.46</v>
      </c>
      <c r="J37" s="28"/>
    </row>
    <row r="38" spans="1:10" ht="15" customHeight="1" x14ac:dyDescent="0.3">
      <c r="A38" s="40"/>
      <c r="B38" s="21" t="s">
        <v>54</v>
      </c>
      <c r="C38" s="22">
        <v>1662070.55</v>
      </c>
      <c r="D38" s="23"/>
      <c r="E38" s="2"/>
      <c r="F38" s="57"/>
      <c r="G38" s="60" t="s">
        <v>55</v>
      </c>
      <c r="H38" s="54"/>
      <c r="I38" s="47">
        <v>27418584.709999993</v>
      </c>
      <c r="J38" s="28"/>
    </row>
    <row r="39" spans="1:10" s="19" customFormat="1" ht="15" customHeight="1" x14ac:dyDescent="0.3">
      <c r="A39" s="40"/>
      <c r="B39" s="21" t="s">
        <v>56</v>
      </c>
      <c r="C39" s="27">
        <v>-1230720.48</v>
      </c>
      <c r="D39" s="23"/>
      <c r="E39" s="14"/>
      <c r="F39" s="14"/>
      <c r="G39" s="40" t="s">
        <v>57</v>
      </c>
      <c r="H39" s="61"/>
      <c r="I39" s="27">
        <v>8754136.8699999992</v>
      </c>
      <c r="J39" s="28"/>
    </row>
    <row r="40" spans="1:10" ht="15" customHeight="1" x14ac:dyDescent="0.3">
      <c r="A40" s="40"/>
      <c r="C40" s="44"/>
      <c r="D40" s="23"/>
      <c r="E40" s="2"/>
      <c r="F40" s="15" t="s">
        <v>58</v>
      </c>
      <c r="G40" s="62"/>
      <c r="H40" s="63"/>
      <c r="I40" s="17"/>
      <c r="J40" s="28"/>
    </row>
    <row r="41" spans="1:10" ht="15" customHeight="1" x14ac:dyDescent="0.25">
      <c r="A41" s="36" t="s">
        <v>59</v>
      </c>
      <c r="B41" s="3"/>
      <c r="C41" s="12"/>
      <c r="D41" s="49">
        <f>SUM(C42:C51)</f>
        <v>2288696.85</v>
      </c>
      <c r="E41" s="2"/>
      <c r="F41" s="36"/>
      <c r="G41" s="11"/>
      <c r="H41" s="16"/>
      <c r="I41" s="17"/>
      <c r="J41" s="64">
        <f>SUM(I42:I43)</f>
        <v>404995554.90999997</v>
      </c>
    </row>
    <row r="42" spans="1:10" ht="15" customHeight="1" x14ac:dyDescent="0.3">
      <c r="B42" s="21" t="s">
        <v>60</v>
      </c>
      <c r="C42" s="22">
        <v>2675.2</v>
      </c>
      <c r="D42" s="46"/>
      <c r="E42" s="2"/>
      <c r="F42" s="36"/>
      <c r="G42" s="21" t="s">
        <v>61</v>
      </c>
      <c r="H42" s="16"/>
      <c r="I42" s="65">
        <v>392700164.01999998</v>
      </c>
      <c r="J42" s="66"/>
    </row>
    <row r="43" spans="1:10" ht="15" customHeight="1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6"/>
      <c r="I43" s="27">
        <v>12295390.890000001</v>
      </c>
      <c r="J43" s="67"/>
    </row>
    <row r="44" spans="1:10" ht="15" hidden="1" customHeight="1" x14ac:dyDescent="0.3">
      <c r="A44" s="40"/>
      <c r="B44" s="21"/>
      <c r="C44" s="22"/>
      <c r="D44" s="23"/>
      <c r="E44" s="2"/>
      <c r="F44" s="39"/>
      <c r="G44" s="3"/>
      <c r="H44" s="16"/>
      <c r="I44" s="17"/>
      <c r="J44" s="67"/>
    </row>
    <row r="45" spans="1:10" ht="15" hidden="1" customHeight="1" thickTop="1" x14ac:dyDescent="0.3">
      <c r="A45" s="40"/>
      <c r="B45" s="21" t="s">
        <v>64</v>
      </c>
      <c r="C45" s="22">
        <v>0</v>
      </c>
      <c r="D45" s="23"/>
      <c r="E45" s="2"/>
      <c r="F45" s="2"/>
      <c r="G45" s="11"/>
      <c r="H45" s="16"/>
      <c r="I45" s="17"/>
      <c r="J45" s="68"/>
    </row>
    <row r="46" spans="1:10" ht="15" hidden="1" customHeight="1" x14ac:dyDescent="0.3">
      <c r="A46" s="40"/>
      <c r="B46" s="21" t="s">
        <v>65</v>
      </c>
      <c r="C46" s="22">
        <v>0</v>
      </c>
      <c r="D46" s="23"/>
      <c r="E46" s="2"/>
      <c r="F46" s="14"/>
      <c r="G46" s="11"/>
      <c r="H46" s="16"/>
      <c r="I46" s="17"/>
      <c r="J46" s="69"/>
    </row>
    <row r="47" spans="1:10" ht="15" customHeight="1" x14ac:dyDescent="0.3">
      <c r="A47" s="40"/>
      <c r="B47" s="70" t="s">
        <v>66</v>
      </c>
      <c r="C47" s="71">
        <v>1231157.6200000001</v>
      </c>
      <c r="D47" s="23"/>
      <c r="E47" s="2"/>
      <c r="F47" s="2"/>
      <c r="G47" s="2"/>
      <c r="H47" s="72"/>
      <c r="I47" s="12"/>
      <c r="J47" s="73"/>
    </row>
    <row r="48" spans="1:10" ht="15" customHeight="1" thickBot="1" x14ac:dyDescent="0.35">
      <c r="A48" s="40"/>
      <c r="B48" s="21" t="s">
        <v>67</v>
      </c>
      <c r="C48" s="71">
        <v>2102396.17</v>
      </c>
      <c r="D48" s="23"/>
      <c r="E48" s="2"/>
      <c r="F48" s="14"/>
      <c r="G48" s="11" t="s">
        <v>68</v>
      </c>
      <c r="H48" s="74"/>
      <c r="I48" s="17"/>
      <c r="J48" s="75">
        <f>SUM(+J35+J41)</f>
        <v>447992045.51999998</v>
      </c>
    </row>
    <row r="49" spans="1:12" ht="15" customHeight="1" thickTop="1" x14ac:dyDescent="0.3">
      <c r="A49" s="40"/>
      <c r="B49" s="21" t="s">
        <v>69</v>
      </c>
      <c r="C49" s="76">
        <v>-1044856.94</v>
      </c>
      <c r="D49" s="23"/>
      <c r="E49" s="2"/>
      <c r="F49" s="2"/>
      <c r="G49" s="2"/>
      <c r="H49" s="72"/>
      <c r="I49" s="12"/>
      <c r="J49" s="12"/>
    </row>
    <row r="50" spans="1:12" ht="15" hidden="1" customHeight="1" x14ac:dyDescent="0.3">
      <c r="A50" s="40"/>
      <c r="B50" s="21" t="s">
        <v>70</v>
      </c>
      <c r="C50" s="65">
        <f>VLOOKUP(B50,'[1]Vinculos Inst.'!$B$3:$E$330,3,0)</f>
        <v>0</v>
      </c>
      <c r="D50" s="23"/>
      <c r="E50" s="2"/>
      <c r="F50" s="2"/>
      <c r="G50" s="14"/>
      <c r="H50" s="74"/>
      <c r="I50" s="17"/>
      <c r="J50" s="17"/>
    </row>
    <row r="51" spans="1:12" ht="32.25" hidden="1" customHeight="1" x14ac:dyDescent="0.3">
      <c r="A51" s="40"/>
      <c r="B51" s="77" t="s">
        <v>71</v>
      </c>
      <c r="C51" s="27">
        <f>VLOOKUP(B51,'[1]Vinculos Inst.'!$B$3:$E$330,3,0)</f>
        <v>0</v>
      </c>
      <c r="D51" s="23"/>
      <c r="E51" s="2"/>
      <c r="F51" s="2"/>
      <c r="G51" s="14"/>
      <c r="H51" s="74"/>
      <c r="I51" s="17"/>
      <c r="J51" s="17"/>
    </row>
    <row r="52" spans="1:12" ht="19.5" customHeight="1" x14ac:dyDescent="0.3">
      <c r="A52" s="40"/>
      <c r="C52" s="44"/>
      <c r="D52" s="23"/>
      <c r="E52" s="2"/>
      <c r="F52" s="14"/>
      <c r="G52" s="14"/>
      <c r="H52" s="74"/>
      <c r="I52" s="17"/>
      <c r="J52" s="17"/>
    </row>
    <row r="53" spans="1:12" ht="13.5" x14ac:dyDescent="0.25">
      <c r="A53" s="78"/>
      <c r="B53" s="3"/>
      <c r="C53" s="12"/>
      <c r="D53" s="23"/>
      <c r="E53" s="2"/>
      <c r="F53" s="14"/>
      <c r="G53" s="2"/>
      <c r="H53" s="72"/>
      <c r="I53" s="12"/>
      <c r="J53" s="12"/>
    </row>
    <row r="54" spans="1:12" s="86" customFormat="1" ht="18" thickBot="1" x14ac:dyDescent="0.35">
      <c r="A54" s="79" t="s">
        <v>72</v>
      </c>
      <c r="B54" s="80"/>
      <c r="C54" s="81"/>
      <c r="D54" s="82">
        <f>SUM(D7:D49)</f>
        <v>930541855.90999985</v>
      </c>
      <c r="E54" s="83"/>
      <c r="F54" s="83"/>
      <c r="G54" s="84" t="s">
        <v>73</v>
      </c>
      <c r="H54" s="74"/>
      <c r="I54" s="17"/>
      <c r="J54" s="85">
        <f>J32+J48</f>
        <v>930541855.91000009</v>
      </c>
      <c r="L54" s="87"/>
    </row>
    <row r="55" spans="1:12" ht="18" thickTop="1" x14ac:dyDescent="0.3">
      <c r="A55" s="88"/>
      <c r="B55" s="3"/>
      <c r="C55" s="12"/>
      <c r="D55" s="55"/>
      <c r="E55" s="2"/>
      <c r="F55" s="14"/>
      <c r="H55" s="89"/>
      <c r="I55" s="81"/>
      <c r="J55" s="44"/>
    </row>
    <row r="56" spans="1:12" ht="13.5" x14ac:dyDescent="0.25">
      <c r="A56" s="88"/>
      <c r="B56" s="3"/>
      <c r="C56" s="12"/>
      <c r="D56" s="23"/>
      <c r="E56" s="2"/>
      <c r="F56" s="14"/>
      <c r="G56" s="2"/>
      <c r="H56" s="2"/>
      <c r="I56" s="67"/>
      <c r="J56" s="67"/>
    </row>
    <row r="57" spans="1:12" s="86" customFormat="1" ht="18" customHeight="1" thickBot="1" x14ac:dyDescent="0.35">
      <c r="A57" s="90" t="s">
        <v>74</v>
      </c>
      <c r="B57" s="80"/>
      <c r="C57" s="81"/>
      <c r="D57" s="91">
        <v>252859044.28999999</v>
      </c>
      <c r="E57" s="83"/>
      <c r="F57" s="83"/>
      <c r="G57" s="92" t="s">
        <v>75</v>
      </c>
      <c r="H57" s="72"/>
      <c r="I57" s="12"/>
      <c r="J57" s="93">
        <f>D57</f>
        <v>252859044.28999999</v>
      </c>
    </row>
    <row r="58" spans="1:12" ht="15.75" thickTop="1" x14ac:dyDescent="0.2">
      <c r="A58" s="94"/>
      <c r="C58" s="95"/>
      <c r="D58" s="96"/>
      <c r="F58" s="19"/>
      <c r="H58" s="89"/>
      <c r="I58" s="89"/>
    </row>
    <row r="59" spans="1:12" x14ac:dyDescent="0.2">
      <c r="A59" s="94"/>
      <c r="C59" s="97"/>
      <c r="D59" s="98"/>
      <c r="F59" s="19"/>
      <c r="G59" s="19"/>
      <c r="H59" s="19"/>
      <c r="I59" s="19"/>
      <c r="J59" s="19"/>
    </row>
    <row r="60" spans="1:12" x14ac:dyDescent="0.2">
      <c r="A60" s="94"/>
      <c r="C60" s="97"/>
      <c r="D60" s="98"/>
      <c r="F60" s="19"/>
      <c r="G60" s="19"/>
      <c r="H60" s="99"/>
      <c r="I60" s="19"/>
      <c r="J60" s="19"/>
    </row>
    <row r="61" spans="1:12" x14ac:dyDescent="0.2">
      <c r="A61" s="94"/>
      <c r="C61" s="97"/>
      <c r="D61" s="98"/>
      <c r="F61" s="19"/>
      <c r="G61" s="19"/>
      <c r="H61" s="99"/>
      <c r="I61" s="19"/>
      <c r="J61" s="19"/>
    </row>
    <row r="62" spans="1:12" x14ac:dyDescent="0.2">
      <c r="A62" s="94"/>
      <c r="C62" s="97"/>
      <c r="D62" s="98"/>
      <c r="F62" s="19"/>
      <c r="G62" s="19"/>
      <c r="H62" s="99"/>
      <c r="I62" s="19"/>
      <c r="J62" s="19"/>
    </row>
    <row r="63" spans="1:12" x14ac:dyDescent="0.2">
      <c r="A63" s="94"/>
      <c r="C63" s="97"/>
      <c r="D63" s="98"/>
      <c r="G63" s="19"/>
      <c r="H63" s="99"/>
      <c r="I63" s="19"/>
      <c r="J63" s="19"/>
    </row>
    <row r="64" spans="1:12" s="19" customFormat="1" x14ac:dyDescent="0.2">
      <c r="A64" s="94"/>
      <c r="B64" s="43"/>
      <c r="C64" s="100"/>
      <c r="D64" s="98"/>
      <c r="H64" s="101"/>
      <c r="I64" s="99"/>
    </row>
    <row r="65" spans="1:10" x14ac:dyDescent="0.2">
      <c r="A65" s="94"/>
      <c r="D65" s="1"/>
      <c r="E65" s="98"/>
      <c r="F65" s="19"/>
      <c r="G65" s="102"/>
    </row>
    <row r="66" spans="1:10" s="19" customFormat="1" x14ac:dyDescent="0.2">
      <c r="A66" s="94"/>
      <c r="B66" s="43"/>
      <c r="C66" s="156" t="s">
        <v>76</v>
      </c>
      <c r="D66" s="156"/>
      <c r="E66" s="98"/>
      <c r="G66" s="1"/>
      <c r="H66" s="1"/>
      <c r="I66" s="1"/>
      <c r="J66" s="1"/>
    </row>
    <row r="67" spans="1:10" x14ac:dyDescent="0.2">
      <c r="A67" s="94"/>
      <c r="B67" s="103"/>
      <c r="C67" s="156" t="s">
        <v>77</v>
      </c>
      <c r="D67" s="156"/>
      <c r="F67" s="19"/>
      <c r="G67" s="19"/>
      <c r="H67" s="102" t="s">
        <v>78</v>
      </c>
      <c r="I67" s="102"/>
      <c r="J67" s="19"/>
    </row>
    <row r="68" spans="1:10" x14ac:dyDescent="0.2">
      <c r="F68" s="19"/>
      <c r="H68" s="102" t="s">
        <v>79</v>
      </c>
      <c r="I68" s="19"/>
      <c r="J68" s="19"/>
    </row>
    <row r="69" spans="1:10" s="19" customFormat="1" x14ac:dyDescent="0.2">
      <c r="C69" s="1"/>
      <c r="F69" s="1"/>
      <c r="G69" s="1"/>
    </row>
    <row r="70" spans="1:10" s="19" customFormat="1" x14ac:dyDescent="0.2">
      <c r="A70" s="1"/>
      <c r="B70" s="43"/>
      <c r="C70" s="1"/>
      <c r="D70" s="48"/>
      <c r="G70" s="1"/>
      <c r="H70" s="1"/>
      <c r="I70" s="1"/>
      <c r="J70" s="1"/>
    </row>
    <row r="71" spans="1:10" x14ac:dyDescent="0.2">
      <c r="B71" s="104"/>
      <c r="C71" s="105"/>
      <c r="D71" s="106"/>
      <c r="G71" s="19"/>
    </row>
    <row r="72" spans="1:10" x14ac:dyDescent="0.2">
      <c r="B72" s="104"/>
      <c r="C72" s="105"/>
      <c r="D72" s="106"/>
      <c r="F72" s="19"/>
      <c r="H72" s="19"/>
      <c r="I72" s="19"/>
      <c r="J72" s="19"/>
    </row>
    <row r="73" spans="1:10" x14ac:dyDescent="0.2">
      <c r="B73" s="104"/>
      <c r="C73" s="105"/>
      <c r="D73" s="106"/>
      <c r="F73" s="19"/>
    </row>
    <row r="74" spans="1:10" x14ac:dyDescent="0.2">
      <c r="B74" s="104"/>
      <c r="C74" s="105"/>
      <c r="D74" s="106"/>
    </row>
    <row r="75" spans="1:10" x14ac:dyDescent="0.2">
      <c r="B75" s="104"/>
      <c r="C75" s="105"/>
      <c r="D75" s="106"/>
    </row>
    <row r="76" spans="1:10" x14ac:dyDescent="0.2">
      <c r="B76" s="104"/>
      <c r="C76" s="105"/>
      <c r="D76" s="106"/>
      <c r="F76" s="19"/>
    </row>
    <row r="77" spans="1:10" x14ac:dyDescent="0.2">
      <c r="B77" s="104"/>
      <c r="C77" s="105"/>
      <c r="D77" s="106"/>
    </row>
    <row r="78" spans="1:10" x14ac:dyDescent="0.2">
      <c r="B78" s="104"/>
      <c r="C78" s="105"/>
      <c r="D78" s="106"/>
    </row>
    <row r="79" spans="1:10" x14ac:dyDescent="0.2">
      <c r="B79" s="104"/>
      <c r="C79" s="105"/>
      <c r="D79" s="106"/>
    </row>
    <row r="80" spans="1:10" x14ac:dyDescent="0.2">
      <c r="B80" s="104"/>
      <c r="C80" s="105"/>
      <c r="D80" s="106"/>
    </row>
    <row r="81" spans="2:4" x14ac:dyDescent="0.2">
      <c r="B81" s="104"/>
      <c r="C81" s="105"/>
      <c r="D81" s="106"/>
    </row>
    <row r="82" spans="2:4" x14ac:dyDescent="0.2">
      <c r="B82" s="104"/>
      <c r="C82" s="105"/>
      <c r="D82" s="106"/>
    </row>
    <row r="83" spans="2:4" x14ac:dyDescent="0.2">
      <c r="B83" s="104"/>
      <c r="C83" s="105"/>
      <c r="D83" s="106"/>
    </row>
    <row r="84" spans="2:4" x14ac:dyDescent="0.2">
      <c r="B84" s="104"/>
      <c r="C84" s="105"/>
      <c r="D84" s="106"/>
    </row>
    <row r="85" spans="2:4" x14ac:dyDescent="0.2">
      <c r="B85" s="104"/>
      <c r="C85" s="105"/>
      <c r="D85" s="106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110" customWidth="1"/>
    <col min="2" max="2" width="3" style="150" customWidth="1"/>
    <col min="3" max="3" width="33.42578125" style="153" customWidth="1"/>
    <col min="4" max="4" width="28.7109375" style="154" customWidth="1"/>
    <col min="5" max="5" width="18.7109375" style="129" bestFit="1" customWidth="1"/>
    <col min="6" max="6" width="20.7109375" style="155" customWidth="1"/>
    <col min="7" max="7" width="20.7109375" style="110" customWidth="1"/>
    <col min="8" max="16384" width="21.85546875" style="110"/>
  </cols>
  <sheetData>
    <row r="1" spans="1:9" s="108" customFormat="1" ht="18.75" customHeight="1" x14ac:dyDescent="0.25">
      <c r="A1" s="159" t="s">
        <v>0</v>
      </c>
      <c r="B1" s="159"/>
      <c r="C1" s="159"/>
      <c r="D1" s="159"/>
      <c r="E1" s="159"/>
      <c r="F1" s="159"/>
      <c r="G1" s="159"/>
      <c r="H1" s="107"/>
      <c r="I1" s="107"/>
    </row>
    <row r="2" spans="1:9" s="108" customFormat="1" ht="16.5" customHeight="1" x14ac:dyDescent="0.25">
      <c r="A2" s="160" t="s">
        <v>80</v>
      </c>
      <c r="B2" s="160"/>
      <c r="C2" s="160"/>
      <c r="D2" s="160"/>
      <c r="E2" s="160"/>
      <c r="F2" s="160"/>
      <c r="G2" s="160"/>
      <c r="H2" s="109"/>
      <c r="I2" s="109"/>
    </row>
    <row r="3" spans="1:9" ht="15" x14ac:dyDescent="0.2">
      <c r="A3" s="161" t="s">
        <v>81</v>
      </c>
      <c r="B3" s="161"/>
      <c r="C3" s="161"/>
      <c r="D3" s="161"/>
      <c r="E3" s="161"/>
      <c r="F3" s="161"/>
      <c r="G3" s="161"/>
    </row>
    <row r="4" spans="1:9" ht="15" x14ac:dyDescent="0.2">
      <c r="A4" s="162" t="s">
        <v>82</v>
      </c>
      <c r="B4" s="162"/>
      <c r="C4" s="162"/>
      <c r="D4" s="162"/>
      <c r="E4" s="162"/>
      <c r="F4" s="162"/>
      <c r="G4" s="162"/>
    </row>
    <row r="5" spans="1:9" ht="17.25" x14ac:dyDescent="0.3">
      <c r="A5" s="111"/>
      <c r="B5" s="112"/>
      <c r="C5" s="112"/>
      <c r="D5" s="112"/>
      <c r="E5" s="112"/>
      <c r="F5" s="112"/>
      <c r="G5" s="112"/>
    </row>
    <row r="6" spans="1:9" ht="17.25" x14ac:dyDescent="0.3">
      <c r="A6" s="111"/>
      <c r="B6" s="113"/>
      <c r="C6" s="114"/>
      <c r="D6" s="115"/>
      <c r="E6" s="116"/>
      <c r="F6" s="117"/>
      <c r="G6" s="111"/>
    </row>
    <row r="7" spans="1:9" ht="17.25" x14ac:dyDescent="0.3">
      <c r="A7" s="118" t="s">
        <v>83</v>
      </c>
      <c r="B7" s="119"/>
      <c r="C7" s="120"/>
      <c r="D7" s="121"/>
      <c r="E7" s="122"/>
      <c r="F7" s="123"/>
      <c r="G7" s="122">
        <f>SUM(F8:F24)</f>
        <v>91467783.909999996</v>
      </c>
    </row>
    <row r="8" spans="1:9" s="129" customFormat="1" x14ac:dyDescent="0.25">
      <c r="A8" s="116"/>
      <c r="B8" s="124" t="s">
        <v>84</v>
      </c>
      <c r="C8" s="125"/>
      <c r="D8" s="126"/>
      <c r="E8" s="127"/>
      <c r="F8" s="128">
        <f>SUM(E9:E10)</f>
        <v>62951934.920000002</v>
      </c>
      <c r="G8" s="127"/>
    </row>
    <row r="9" spans="1:9" ht="17.25" x14ac:dyDescent="0.3">
      <c r="A9" s="111"/>
      <c r="B9" s="119"/>
      <c r="C9" s="130" t="s">
        <v>85</v>
      </c>
      <c r="D9" s="115"/>
      <c r="E9" s="81">
        <v>2321501.88</v>
      </c>
      <c r="F9" s="131"/>
      <c r="G9" s="81"/>
    </row>
    <row r="10" spans="1:9" ht="17.25" x14ac:dyDescent="0.3">
      <c r="A10" s="111"/>
      <c r="B10" s="119"/>
      <c r="C10" s="130" t="s">
        <v>86</v>
      </c>
      <c r="D10" s="115"/>
      <c r="E10" s="132">
        <v>60630433.039999999</v>
      </c>
      <c r="F10" s="131"/>
      <c r="G10" s="81"/>
    </row>
    <row r="11" spans="1:9" ht="17.25" x14ac:dyDescent="0.3">
      <c r="A11" s="111"/>
      <c r="B11" s="119"/>
      <c r="C11" s="114"/>
      <c r="D11" s="115"/>
      <c r="E11" s="81"/>
      <c r="F11" s="131"/>
      <c r="G11" s="81"/>
    </row>
    <row r="12" spans="1:9" s="129" customFormat="1" x14ac:dyDescent="0.25">
      <c r="A12" s="116"/>
      <c r="B12" s="124" t="s">
        <v>87</v>
      </c>
      <c r="C12" s="125"/>
      <c r="D12" s="126"/>
      <c r="E12" s="127"/>
      <c r="F12" s="128">
        <f>SUM(E13:E14)</f>
        <v>420293.47000000073</v>
      </c>
      <c r="G12" s="127"/>
    </row>
    <row r="13" spans="1:9" s="129" customFormat="1" ht="17.25" x14ac:dyDescent="0.3">
      <c r="A13" s="116"/>
      <c r="B13" s="124"/>
      <c r="C13" s="130" t="s">
        <v>88</v>
      </c>
      <c r="D13" s="126"/>
      <c r="E13" s="133">
        <v>80</v>
      </c>
      <c r="F13" s="128"/>
      <c r="G13" s="127"/>
    </row>
    <row r="14" spans="1:9" ht="17.25" x14ac:dyDescent="0.3">
      <c r="A14" s="111"/>
      <c r="B14" s="119"/>
      <c r="C14" s="130" t="s">
        <v>89</v>
      </c>
      <c r="D14" s="115"/>
      <c r="E14" s="132">
        <v>420213.47000000073</v>
      </c>
      <c r="F14" s="131"/>
      <c r="G14" s="81"/>
    </row>
    <row r="15" spans="1:9" ht="17.25" x14ac:dyDescent="0.3">
      <c r="A15" s="111"/>
      <c r="B15" s="119"/>
      <c r="C15" s="114"/>
      <c r="D15" s="115"/>
      <c r="E15" s="81"/>
      <c r="F15" s="131"/>
      <c r="G15" s="81"/>
    </row>
    <row r="16" spans="1:9" s="129" customFormat="1" ht="17.25" x14ac:dyDescent="0.3">
      <c r="A16" s="116"/>
      <c r="B16" s="124" t="s">
        <v>90</v>
      </c>
      <c r="C16" s="125"/>
      <c r="D16" s="126"/>
      <c r="E16" s="81"/>
      <c r="F16" s="127">
        <f>SUM(E17:E22)</f>
        <v>28053435.779999997</v>
      </c>
      <c r="G16" s="127"/>
    </row>
    <row r="17" spans="1:7" s="129" customFormat="1" ht="17.25" x14ac:dyDescent="0.3">
      <c r="A17" s="116"/>
      <c r="B17" s="124"/>
      <c r="C17" s="130" t="s">
        <v>91</v>
      </c>
      <c r="D17" s="126"/>
      <c r="E17" s="133">
        <v>27139149.629999999</v>
      </c>
      <c r="F17" s="127"/>
      <c r="G17" s="127"/>
    </row>
    <row r="18" spans="1:7" s="129" customFormat="1" ht="15" customHeight="1" x14ac:dyDescent="0.3">
      <c r="A18" s="116"/>
      <c r="B18" s="124"/>
      <c r="C18" s="130" t="s">
        <v>92</v>
      </c>
      <c r="D18" s="126"/>
      <c r="E18" s="133">
        <v>722435.63</v>
      </c>
      <c r="F18" s="127"/>
      <c r="G18" s="127"/>
    </row>
    <row r="19" spans="1:7" s="129" customFormat="1" ht="15.75" customHeight="1" x14ac:dyDescent="0.3">
      <c r="A19" s="116"/>
      <c r="B19" s="124"/>
      <c r="C19" s="130" t="s">
        <v>93</v>
      </c>
      <c r="D19" s="126"/>
      <c r="E19" s="133">
        <v>1281.01</v>
      </c>
      <c r="F19" s="127"/>
      <c r="G19" s="127"/>
    </row>
    <row r="20" spans="1:7" s="129" customFormat="1" ht="15" customHeight="1" x14ac:dyDescent="0.3">
      <c r="A20" s="116"/>
      <c r="B20" s="124"/>
      <c r="C20" s="130" t="s">
        <v>94</v>
      </c>
      <c r="D20" s="126"/>
      <c r="E20" s="133">
        <v>9796.8799999999992</v>
      </c>
      <c r="F20" s="127"/>
      <c r="G20" s="127"/>
    </row>
    <row r="21" spans="1:7" s="129" customFormat="1" ht="17.25" x14ac:dyDescent="0.3">
      <c r="A21" s="116"/>
      <c r="B21" s="124"/>
      <c r="C21" s="130" t="s">
        <v>95</v>
      </c>
      <c r="D21" s="126"/>
      <c r="E21" s="133">
        <v>120168.06</v>
      </c>
      <c r="F21" s="127"/>
      <c r="G21" s="127"/>
    </row>
    <row r="22" spans="1:7" s="129" customFormat="1" ht="17.25" x14ac:dyDescent="0.3">
      <c r="A22" s="116"/>
      <c r="B22" s="124"/>
      <c r="C22" s="130" t="s">
        <v>96</v>
      </c>
      <c r="D22" s="126"/>
      <c r="E22" s="132">
        <v>60604.57</v>
      </c>
      <c r="F22" s="127"/>
      <c r="G22" s="127"/>
    </row>
    <row r="23" spans="1:7" s="129" customFormat="1" x14ac:dyDescent="0.25">
      <c r="A23" s="116"/>
      <c r="B23" s="124"/>
      <c r="C23" s="125"/>
      <c r="D23" s="126"/>
      <c r="E23" s="127"/>
      <c r="F23" s="128"/>
      <c r="G23" s="127"/>
    </row>
    <row r="24" spans="1:7" s="129" customFormat="1" ht="17.25" x14ac:dyDescent="0.3">
      <c r="A24" s="116"/>
      <c r="B24" s="124" t="s">
        <v>97</v>
      </c>
      <c r="C24" s="125"/>
      <c r="D24" s="126"/>
      <c r="E24" s="81"/>
      <c r="F24" s="134">
        <v>42119.74</v>
      </c>
      <c r="G24" s="127"/>
    </row>
    <row r="25" spans="1:7" s="129" customFormat="1" ht="17.25" x14ac:dyDescent="0.3">
      <c r="A25" s="116"/>
      <c r="B25" s="124"/>
      <c r="C25" s="125"/>
      <c r="D25" s="126"/>
      <c r="E25" s="81"/>
      <c r="F25" s="135"/>
      <c r="G25" s="127"/>
    </row>
    <row r="26" spans="1:7" s="129" customFormat="1" x14ac:dyDescent="0.25">
      <c r="A26" s="116"/>
      <c r="B26" s="124"/>
      <c r="C26" s="125"/>
      <c r="D26" s="126"/>
      <c r="E26" s="127"/>
      <c r="F26" s="128"/>
      <c r="G26" s="127"/>
    </row>
    <row r="27" spans="1:7" s="129" customFormat="1" x14ac:dyDescent="0.25">
      <c r="A27" s="116"/>
      <c r="B27" s="124"/>
      <c r="C27" s="125"/>
      <c r="D27" s="126"/>
      <c r="E27" s="127"/>
      <c r="F27" s="128"/>
      <c r="G27" s="127"/>
    </row>
    <row r="28" spans="1:7" ht="17.25" x14ac:dyDescent="0.3">
      <c r="A28" s="118" t="s">
        <v>98</v>
      </c>
      <c r="B28" s="119"/>
      <c r="C28" s="120"/>
      <c r="D28" s="121"/>
      <c r="E28" s="122"/>
      <c r="F28" s="123"/>
      <c r="G28" s="136">
        <f>SUM(F29:F47)</f>
        <v>64049199.200000003</v>
      </c>
    </row>
    <row r="29" spans="1:7" s="129" customFormat="1" x14ac:dyDescent="0.25">
      <c r="A29" s="116"/>
      <c r="B29" s="124" t="s">
        <v>84</v>
      </c>
      <c r="C29" s="125"/>
      <c r="D29" s="126"/>
      <c r="E29" s="127"/>
      <c r="F29" s="128">
        <f>SUM(E30:E34)</f>
        <v>11794677.530000001</v>
      </c>
      <c r="G29" s="127"/>
    </row>
    <row r="30" spans="1:7" ht="17.25" x14ac:dyDescent="0.3">
      <c r="A30" s="111"/>
      <c r="B30" s="119"/>
      <c r="C30" s="130" t="s">
        <v>99</v>
      </c>
      <c r="D30" s="115"/>
      <c r="E30" s="81">
        <v>1285902.0900000001</v>
      </c>
      <c r="F30" s="131"/>
      <c r="G30" s="81"/>
    </row>
    <row r="31" spans="1:7" ht="17.25" x14ac:dyDescent="0.3">
      <c r="A31" s="111"/>
      <c r="B31" s="119"/>
      <c r="C31" s="130" t="s">
        <v>100</v>
      </c>
      <c r="D31" s="115"/>
      <c r="E31" s="81">
        <v>7580630.8399999999</v>
      </c>
      <c r="F31" s="131"/>
      <c r="G31" s="81"/>
    </row>
    <row r="32" spans="1:7" ht="17.25" x14ac:dyDescent="0.3">
      <c r="A32" s="111"/>
      <c r="B32" s="119"/>
      <c r="C32" s="130" t="s">
        <v>101</v>
      </c>
      <c r="D32" s="115"/>
      <c r="E32" s="81">
        <v>776757.83</v>
      </c>
      <c r="F32" s="131"/>
      <c r="G32" s="81"/>
    </row>
    <row r="33" spans="1:9" ht="16.5" customHeight="1" x14ac:dyDescent="0.3">
      <c r="A33" s="111"/>
      <c r="B33" s="119"/>
      <c r="C33" s="130" t="s">
        <v>102</v>
      </c>
      <c r="D33" s="115"/>
      <c r="E33" s="81">
        <v>504.14</v>
      </c>
      <c r="F33" s="131"/>
      <c r="G33" s="81"/>
    </row>
    <row r="34" spans="1:9" ht="17.25" x14ac:dyDescent="0.3">
      <c r="A34" s="111"/>
      <c r="B34" s="119"/>
      <c r="C34" s="130" t="s">
        <v>103</v>
      </c>
      <c r="D34" s="115"/>
      <c r="E34" s="132">
        <v>2150882.63</v>
      </c>
      <c r="F34" s="131"/>
      <c r="G34" s="81"/>
    </row>
    <row r="35" spans="1:9" ht="17.25" x14ac:dyDescent="0.3">
      <c r="A35" s="111"/>
      <c r="B35" s="119"/>
      <c r="C35" s="114"/>
      <c r="D35" s="115"/>
      <c r="E35" s="133"/>
      <c r="F35" s="131"/>
      <c r="G35" s="81"/>
    </row>
    <row r="36" spans="1:9" s="129" customFormat="1" x14ac:dyDescent="0.25">
      <c r="A36" s="116"/>
      <c r="B36" s="124" t="s">
        <v>104</v>
      </c>
      <c r="C36" s="125"/>
      <c r="D36" s="126"/>
      <c r="E36" s="127"/>
      <c r="F36" s="127">
        <f>+D55</f>
        <v>24221168.359999999</v>
      </c>
      <c r="G36" s="127"/>
    </row>
    <row r="37" spans="1:9" s="129" customFormat="1" x14ac:dyDescent="0.25">
      <c r="A37" s="116"/>
      <c r="B37" s="124"/>
      <c r="C37" s="125"/>
      <c r="D37" s="126"/>
      <c r="E37" s="127"/>
      <c r="F37" s="127"/>
      <c r="G37" s="127"/>
    </row>
    <row r="38" spans="1:9" s="129" customFormat="1" x14ac:dyDescent="0.25">
      <c r="A38" s="116"/>
      <c r="B38" s="137" t="s">
        <v>105</v>
      </c>
      <c r="C38" s="125"/>
      <c r="D38" s="126"/>
      <c r="E38" s="127"/>
      <c r="F38" s="128">
        <f>SUM(E39:E43)</f>
        <v>20101779.34</v>
      </c>
      <c r="G38" s="127"/>
    </row>
    <row r="39" spans="1:9" ht="17.25" x14ac:dyDescent="0.3">
      <c r="A39" s="111"/>
      <c r="B39" s="138"/>
      <c r="C39" s="130" t="s">
        <v>106</v>
      </c>
      <c r="D39" s="115"/>
      <c r="E39" s="81">
        <v>9782168.8699999992</v>
      </c>
      <c r="F39" s="131"/>
      <c r="G39" s="81"/>
    </row>
    <row r="40" spans="1:9" ht="17.25" x14ac:dyDescent="0.3">
      <c r="A40" s="111"/>
      <c r="B40" s="138"/>
      <c r="C40" s="130" t="s">
        <v>107</v>
      </c>
      <c r="D40" s="115"/>
      <c r="E40" s="81">
        <v>16732.46</v>
      </c>
      <c r="F40" s="131"/>
      <c r="G40" s="81"/>
    </row>
    <row r="41" spans="1:9" ht="18.75" customHeight="1" x14ac:dyDescent="0.3">
      <c r="A41" s="111"/>
      <c r="B41" s="138"/>
      <c r="C41" s="130" t="s">
        <v>108</v>
      </c>
      <c r="D41" s="115"/>
      <c r="E41" s="81">
        <v>13877.290000000037</v>
      </c>
      <c r="F41" s="131"/>
      <c r="G41" s="81"/>
    </row>
    <row r="42" spans="1:9" ht="17.25" x14ac:dyDescent="0.3">
      <c r="A42" s="111"/>
      <c r="B42" s="138"/>
      <c r="C42" s="130" t="s">
        <v>109</v>
      </c>
      <c r="D42" s="115"/>
      <c r="E42" s="81">
        <v>3054364.78</v>
      </c>
      <c r="F42" s="131"/>
      <c r="G42" s="81"/>
    </row>
    <row r="43" spans="1:9" ht="17.25" x14ac:dyDescent="0.3">
      <c r="A43" s="111"/>
      <c r="B43" s="138"/>
      <c r="C43" s="130" t="s">
        <v>110</v>
      </c>
      <c r="D43" s="115"/>
      <c r="E43" s="132">
        <v>7234635.9400000004</v>
      </c>
      <c r="F43" s="131"/>
      <c r="G43" s="81"/>
    </row>
    <row r="44" spans="1:9" ht="17.25" x14ac:dyDescent="0.3">
      <c r="A44" s="111"/>
      <c r="B44" s="138"/>
      <c r="C44" s="114"/>
      <c r="D44" s="115"/>
      <c r="E44" s="133"/>
      <c r="F44" s="131"/>
      <c r="G44" s="81"/>
    </row>
    <row r="45" spans="1:9" s="129" customFormat="1" x14ac:dyDescent="0.25">
      <c r="A45" s="116"/>
      <c r="B45" s="137" t="s">
        <v>111</v>
      </c>
      <c r="C45" s="125"/>
      <c r="D45" s="126"/>
      <c r="E45" s="127"/>
      <c r="F45" s="127">
        <v>7890951.7599999998</v>
      </c>
      <c r="G45" s="127"/>
    </row>
    <row r="46" spans="1:9" s="129" customFormat="1" ht="17.25" x14ac:dyDescent="0.3">
      <c r="A46" s="116"/>
      <c r="B46" s="137"/>
      <c r="C46" s="125"/>
      <c r="D46" s="126"/>
      <c r="E46" s="127"/>
      <c r="F46" s="81"/>
      <c r="G46" s="127"/>
    </row>
    <row r="47" spans="1:9" s="129" customFormat="1" x14ac:dyDescent="0.25">
      <c r="A47" s="116"/>
      <c r="B47" s="137" t="s">
        <v>112</v>
      </c>
      <c r="C47" s="125"/>
      <c r="D47" s="126"/>
      <c r="E47" s="127"/>
      <c r="F47" s="134">
        <v>40622.21</v>
      </c>
      <c r="G47" s="127"/>
      <c r="I47" s="139"/>
    </row>
    <row r="48" spans="1:9" s="129" customFormat="1" x14ac:dyDescent="0.25">
      <c r="A48" s="116"/>
      <c r="B48" s="137"/>
      <c r="C48" s="125"/>
      <c r="D48" s="126"/>
      <c r="E48" s="127"/>
      <c r="F48" s="128"/>
      <c r="G48" s="127"/>
    </row>
    <row r="49" spans="1:9" ht="18" thickBot="1" x14ac:dyDescent="0.35">
      <c r="A49" s="140" t="s">
        <v>113</v>
      </c>
      <c r="B49" s="119"/>
      <c r="C49" s="120"/>
      <c r="D49" s="121"/>
      <c r="E49" s="122"/>
      <c r="F49" s="123"/>
      <c r="G49" s="141">
        <f>G7-G28</f>
        <v>27418584.709999993</v>
      </c>
      <c r="I49" s="142"/>
    </row>
    <row r="50" spans="1:9" ht="18" thickTop="1" x14ac:dyDescent="0.3">
      <c r="A50" s="111"/>
      <c r="B50" s="119"/>
      <c r="C50" s="114"/>
      <c r="D50" s="115"/>
      <c r="E50" s="116"/>
      <c r="F50" s="117"/>
      <c r="G50" s="111"/>
    </row>
    <row r="51" spans="1:9" ht="17.25" x14ac:dyDescent="0.3">
      <c r="A51" s="111"/>
      <c r="B51" s="119"/>
      <c r="C51" s="114"/>
      <c r="D51" s="115"/>
      <c r="E51" s="116"/>
      <c r="F51" s="117"/>
      <c r="G51" s="143"/>
    </row>
    <row r="52" spans="1:9" ht="17.25" x14ac:dyDescent="0.3">
      <c r="A52" s="111"/>
      <c r="B52" s="119"/>
      <c r="C52" s="144" t="s">
        <v>114</v>
      </c>
      <c r="D52" s="145">
        <v>19149184.82</v>
      </c>
      <c r="E52" s="145"/>
      <c r="F52" s="117"/>
      <c r="G52" s="146"/>
    </row>
    <row r="53" spans="1:9" ht="17.25" x14ac:dyDescent="0.3">
      <c r="A53" s="111"/>
      <c r="B53" s="119"/>
      <c r="C53" s="144" t="s">
        <v>115</v>
      </c>
      <c r="D53" s="145">
        <v>5300000</v>
      </c>
      <c r="E53" s="116"/>
      <c r="F53" s="117"/>
      <c r="G53" s="147"/>
    </row>
    <row r="54" spans="1:9" ht="17.25" x14ac:dyDescent="0.3">
      <c r="A54" s="111"/>
      <c r="B54" s="119"/>
      <c r="C54" s="144" t="s">
        <v>116</v>
      </c>
      <c r="D54" s="148">
        <v>-228016.46</v>
      </c>
      <c r="E54" s="116"/>
      <c r="F54" s="117"/>
      <c r="G54" s="147"/>
    </row>
    <row r="55" spans="1:9" ht="17.25" x14ac:dyDescent="0.3">
      <c r="A55" s="111"/>
      <c r="B55" s="119"/>
      <c r="C55" s="114"/>
      <c r="D55" s="149">
        <f>SUM(D52:D54)</f>
        <v>24221168.359999999</v>
      </c>
      <c r="E55" s="116"/>
      <c r="F55" s="117"/>
      <c r="G55" s="111"/>
    </row>
    <row r="64" spans="1:9" ht="15" x14ac:dyDescent="0.2">
      <c r="C64" s="163" t="s">
        <v>76</v>
      </c>
      <c r="D64" s="163"/>
      <c r="E64" s="151"/>
      <c r="F64" s="152" t="s">
        <v>78</v>
      </c>
    </row>
    <row r="65" spans="3:6" ht="15" x14ac:dyDescent="0.2">
      <c r="C65" s="163" t="s">
        <v>77</v>
      </c>
      <c r="D65" s="163"/>
      <c r="E65" s="151"/>
      <c r="F65" s="152" t="s">
        <v>79</v>
      </c>
    </row>
  </sheetData>
  <mergeCells count="6">
    <mergeCell ref="C65:D65"/>
    <mergeCell ref="A1:G1"/>
    <mergeCell ref="A2:G2"/>
    <mergeCell ref="A3:G3"/>
    <mergeCell ref="A4:G4"/>
    <mergeCell ref="C64:D64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Institucional</vt:lpstr>
      <vt:lpstr>Estados de Resultados Inst.</vt:lpstr>
      <vt:lpstr>Hoja1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2018-11-13T19:59:49Z</dcterms:created>
  <dcterms:modified xsi:type="dcterms:W3CDTF">2018-11-22T17:12:59Z</dcterms:modified>
</cp:coreProperties>
</file>