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126"/>
  <workbookPr/>
  <mc:AlternateContent xmlns:mc="http://schemas.openxmlformats.org/markup-compatibility/2006">
    <mc:Choice Requires="x15">
      <x15ac:absPath xmlns:x15ac="http://schemas.microsoft.com/office/spreadsheetml/2010/11/ac" url="C:\Users\mayala\Desktop\CREDIQ, S.A. DE C.V\REPORTES\BOLSA DE VALORES\2018\"/>
    </mc:Choice>
  </mc:AlternateContent>
  <xr:revisionPtr revIDLastSave="0" documentId="10_ncr:100000_{FC92E6A8-23AC-4E00-820F-923691CE3704}" xr6:coauthVersionLast="31" xr6:coauthVersionMax="31" xr10:uidLastSave="{00000000-0000-0000-0000-000000000000}"/>
  <bookViews>
    <workbookView xWindow="0" yWindow="0" windowWidth="20490" windowHeight="7065" xr2:uid="{00000000-000D-0000-FFFF-FFFF00000000}"/>
  </bookViews>
  <sheets>
    <sheet name="SEPTIEMBRE" sheetId="1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7" i="1" l="1"/>
  <c r="B95" i="1"/>
  <c r="B68" i="1"/>
  <c r="B60" i="1"/>
  <c r="B48" i="1"/>
  <c r="B39" i="1"/>
  <c r="B27" i="1"/>
  <c r="B18" i="1"/>
  <c r="B86" i="1" s="1"/>
  <c r="B28" i="1" l="1"/>
  <c r="B49" i="1"/>
  <c r="B88" i="1" s="1"/>
  <c r="B75" i="1"/>
  <c r="B80" i="1" s="1"/>
  <c r="B84" i="1" s="1"/>
  <c r="B61" i="1" l="1"/>
  <c r="B90" i="1"/>
  <c r="B94" i="1"/>
  <c r="B92" i="1"/>
</calcChain>
</file>

<file path=xl/sharedStrings.xml><?xml version="1.0" encoding="utf-8"?>
<sst xmlns="http://schemas.openxmlformats.org/spreadsheetml/2006/main" count="97" uniqueCount="88">
  <si>
    <t xml:space="preserve"> CrediQ, S.A. de C.V. y subsidiarias</t>
  </si>
  <si>
    <t>(En miles de Dólares de Estados Unidos de América)</t>
  </si>
  <si>
    <t>BALANCE GENERAL</t>
  </si>
  <si>
    <t>ACTIVO</t>
  </si>
  <si>
    <t>ACTIVO CORRIENTE</t>
  </si>
  <si>
    <t>Efectivo y Equivalentes de Efectivo</t>
  </si>
  <si>
    <t>Deudores comerciales y Otras Cuentas por Cobrar (Netos)</t>
  </si>
  <si>
    <t>Cuentas por cobrar Empresas Relacionadas</t>
  </si>
  <si>
    <t>Inversiones</t>
  </si>
  <si>
    <t>Inventario (Materiales, Suministros, etc.)</t>
  </si>
  <si>
    <t>Pagos por Anticipado</t>
  </si>
  <si>
    <t>Activos biológicos</t>
  </si>
  <si>
    <t>Impuestos Corrientes</t>
  </si>
  <si>
    <t>Otros Activos financieros</t>
  </si>
  <si>
    <t>TOTAL ACTIVO CORRIENTE</t>
  </si>
  <si>
    <t>ACTIVO NO CORRIENTE</t>
  </si>
  <si>
    <t>Propiedades, Planta y Equipo  (Neto)</t>
  </si>
  <si>
    <t>Propiedades de Inversión</t>
  </si>
  <si>
    <t xml:space="preserve">Cuentas por cobrar a LP </t>
  </si>
  <si>
    <t>Activos intangibles</t>
  </si>
  <si>
    <t>Impuestos Diferidos</t>
  </si>
  <si>
    <t>TOTAL ACTIVO NO CORRIENTE</t>
  </si>
  <si>
    <t>TOTAL DE ACTIVO</t>
  </si>
  <si>
    <t>PASIVO</t>
  </si>
  <si>
    <t>PASIVO CORRIENTE</t>
  </si>
  <si>
    <t>Acreedores comerciales y Otras Cuentas por Pagar</t>
  </si>
  <si>
    <t>Préstamos de Corto Plazo</t>
  </si>
  <si>
    <t>Porción de los Préstamos a Largo Plazo con vencimiento a corto plazo</t>
  </si>
  <si>
    <t>Obligaciones Emisión de Títulosvalores</t>
  </si>
  <si>
    <t>Cuentas por Pagar Empresas Relacionadas</t>
  </si>
  <si>
    <t>Provisiones</t>
  </si>
  <si>
    <t>Otros Pasivos Financieros</t>
  </si>
  <si>
    <t>TOTAL PASIVO CORRIENTE</t>
  </si>
  <si>
    <t>PASIVO NO CORRIENTE</t>
  </si>
  <si>
    <t>Préstamos y Otras Obligaciones Financieras</t>
  </si>
  <si>
    <t>Depósitos de Consumidores</t>
  </si>
  <si>
    <t>TOTAL PASIVO NO CORRIENTE</t>
  </si>
  <si>
    <t>TOTAL DE PASIVO</t>
  </si>
  <si>
    <t>Interés Minoritario o Socios Externos</t>
  </si>
  <si>
    <t>PATRIMONIO</t>
  </si>
  <si>
    <t>Capital Social</t>
  </si>
  <si>
    <t xml:space="preserve">Capital Adicional </t>
  </si>
  <si>
    <t>Reserva Legal</t>
  </si>
  <si>
    <t>Reserva Estatutaria o Voluntaria</t>
  </si>
  <si>
    <t>Reservas por Valuaciones</t>
  </si>
  <si>
    <t>Superávit por Acciones</t>
  </si>
  <si>
    <t>Resultados Acumulados</t>
  </si>
  <si>
    <t>Resultado del Período</t>
  </si>
  <si>
    <t>TOTAL PATRIMONIO</t>
  </si>
  <si>
    <t>TOTAL PASIVO MÁS PATRIMONIO</t>
  </si>
  <si>
    <t>ESTADO DE RESULTADOS</t>
  </si>
  <si>
    <t>INGRESOS</t>
  </si>
  <si>
    <t>Ingresos Ordinarios</t>
  </si>
  <si>
    <t>Otros Ingresos</t>
  </si>
  <si>
    <t>Menos</t>
  </si>
  <si>
    <t>COSTO DE VENTAS</t>
  </si>
  <si>
    <t>RESULTADO BRUTO</t>
  </si>
  <si>
    <t>Gastos de Operación</t>
  </si>
  <si>
    <t>Gastos de Distribución</t>
  </si>
  <si>
    <t>Gastos de Administración</t>
  </si>
  <si>
    <t>Gastos de Personal</t>
  </si>
  <si>
    <t>Gastos de Depreciación y Amortización</t>
  </si>
  <si>
    <t>RESULTADO DE OPERACIÓN</t>
  </si>
  <si>
    <t>Más ó Menos</t>
  </si>
  <si>
    <t>Ingresos Financieros</t>
  </si>
  <si>
    <t>Gastos Financieros</t>
  </si>
  <si>
    <t>Otros Gastos</t>
  </si>
  <si>
    <t>RESULTADO ANTES DE RESERVA E IMPUESTOS</t>
  </si>
  <si>
    <t>Interés Minoritario</t>
  </si>
  <si>
    <t>Impuestos</t>
  </si>
  <si>
    <t>RESULTADO DEL PERÍODO</t>
  </si>
  <si>
    <t>Cesar Milton Artiga Artiga</t>
  </si>
  <si>
    <t>Contador General</t>
  </si>
  <si>
    <t>Obligaciones Emisión de Títulos valores</t>
  </si>
  <si>
    <t>LIQUIDEZ</t>
  </si>
  <si>
    <t>Activo Corriente / Pasivo Corriente</t>
  </si>
  <si>
    <t>ENDEUDAMIENTO (VECES)</t>
  </si>
  <si>
    <t>Pasivo Total / Patrimonio</t>
  </si>
  <si>
    <t>RENTABILIDAD O PÉRDIDA DEL PATRIMONIO</t>
  </si>
  <si>
    <t>Utilidad del Ejercicio / Patrimonio-Utilidad del Ejercicio</t>
  </si>
  <si>
    <t>RENTABILIDAD O PÉRDIDA DEL ACTIVO</t>
  </si>
  <si>
    <t>Utilidad del Ejercicio / Activo Total</t>
  </si>
  <si>
    <t>RENTABILIDAD O PÉRDIDA DEL CAPITAL SOCIAL</t>
  </si>
  <si>
    <t>(Utilidad o Pérdida Neta / Capital Social ) Del período</t>
  </si>
  <si>
    <t xml:space="preserve">Utilidad o Pérdida Acumulada / Capital Social </t>
  </si>
  <si>
    <t>VALOR NOMINAL DE LAS ACCIONES ($)</t>
  </si>
  <si>
    <t>VALOR CONTABLE DE LAS ACCIONES ($)</t>
  </si>
  <si>
    <t>CIFRAS  AL 31 DE OCTUBRE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</si>
</sst>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_);_(* \(#,##0\);_(* &quot;-&quot;??_);_(@_)"/>
    <numFmt numFmtId="165" formatCode="_-* #,##0_-;\-* #,##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rgb="FF00B050"/>
      <name val="Arial"/>
      <family val="2"/>
    </font>
    <font>
      <b/>
      <sz val="16"/>
      <color indexed="63"/>
      <name val="Arial"/>
      <family val="2"/>
    </font>
    <font>
      <b/>
      <sz val="16"/>
      <color indexed="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sz val="12"/>
      <color indexed="5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14"/>
      </right>
      <top style="thin">
        <color indexed="64"/>
      </top>
      <bottom/>
      <diagonal/>
    </border>
    <border>
      <left style="thin">
        <color indexed="1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14"/>
      </top>
      <bottom/>
      <diagonal/>
    </border>
    <border>
      <left style="thin">
        <color indexed="14"/>
      </left>
      <right style="thin">
        <color indexed="64"/>
      </right>
      <top style="thin">
        <color indexed="1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8">
    <xf numFmtId="0" fontId="0" fillId="0" borderId="0" xfId="0"/>
    <xf numFmtId="0" fontId="4" fillId="2" borderId="1" xfId="0" applyFont="1" applyFill="1" applyBorder="1" applyAlignment="1">
      <alignment horizontal="center" vertical="center"/>
    </xf>
    <xf numFmtId="17" fontId="4" fillId="2" borderId="2" xfId="0" applyNumberFormat="1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164" fontId="5" fillId="0" borderId="3" xfId="1" applyNumberFormat="1" applyFont="1" applyFill="1" applyBorder="1" applyAlignment="1">
      <alignment horizontal="right" vertical="center"/>
    </xf>
    <xf numFmtId="0" fontId="4" fillId="2" borderId="4" xfId="0" applyFont="1" applyFill="1" applyBorder="1" applyAlignment="1">
      <alignment horizontal="center" vertical="center"/>
    </xf>
    <xf numFmtId="17" fontId="4" fillId="2" borderId="5" xfId="0" applyNumberFormat="1" applyFont="1" applyFill="1" applyBorder="1" applyAlignment="1">
      <alignment horizontal="center" vertical="center"/>
    </xf>
    <xf numFmtId="0" fontId="5" fillId="0" borderId="3" xfId="0" applyFont="1" applyBorder="1" applyAlignment="1">
      <alignment horizontal="left" vertical="center"/>
    </xf>
    <xf numFmtId="0" fontId="5" fillId="0" borderId="6" xfId="0" applyFont="1" applyBorder="1" applyAlignment="1">
      <alignment vertical="center"/>
    </xf>
    <xf numFmtId="164" fontId="6" fillId="0" borderId="3" xfId="1" applyNumberFormat="1" applyFont="1" applyFill="1" applyBorder="1" applyAlignment="1">
      <alignment vertical="center"/>
    </xf>
    <xf numFmtId="164" fontId="5" fillId="0" borderId="3" xfId="1" applyNumberFormat="1" applyFont="1" applyFill="1" applyBorder="1" applyAlignment="1">
      <alignment vertical="center"/>
    </xf>
    <xf numFmtId="164" fontId="5" fillId="0" borderId="6" xfId="1" applyNumberFormat="1" applyFont="1" applyFill="1" applyBorder="1" applyAlignment="1">
      <alignment vertical="center"/>
    </xf>
    <xf numFmtId="0" fontId="0" fillId="0" borderId="3" xfId="0" applyBorder="1"/>
    <xf numFmtId="0" fontId="5" fillId="3" borderId="3" xfId="0" applyFont="1" applyFill="1" applyBorder="1" applyAlignment="1">
      <alignment vertical="center"/>
    </xf>
    <xf numFmtId="164" fontId="8" fillId="3" borderId="3" xfId="0" applyNumberFormat="1" applyFont="1" applyFill="1" applyBorder="1" applyAlignment="1">
      <alignment vertical="center"/>
    </xf>
    <xf numFmtId="0" fontId="6" fillId="3" borderId="3" xfId="0" applyFont="1" applyFill="1" applyBorder="1" applyAlignment="1">
      <alignment vertical="center"/>
    </xf>
    <xf numFmtId="43" fontId="6" fillId="3" borderId="3" xfId="1" applyNumberFormat="1" applyFont="1" applyFill="1" applyBorder="1" applyAlignment="1" applyProtection="1">
      <alignment horizontal="center" vertical="center"/>
    </xf>
    <xf numFmtId="164" fontId="6" fillId="3" borderId="3" xfId="1" applyNumberFormat="1" applyFont="1" applyFill="1" applyBorder="1" applyAlignment="1">
      <alignment vertical="center"/>
    </xf>
    <xf numFmtId="164" fontId="6" fillId="3" borderId="3" xfId="0" applyNumberFormat="1" applyFont="1" applyFill="1" applyBorder="1" applyAlignment="1">
      <alignment vertical="center"/>
    </xf>
    <xf numFmtId="164" fontId="6" fillId="3" borderId="3" xfId="1" applyNumberFormat="1" applyFont="1" applyFill="1" applyBorder="1" applyAlignment="1" applyProtection="1">
      <alignment horizontal="center" vertical="center"/>
    </xf>
    <xf numFmtId="0" fontId="5" fillId="3" borderId="6" xfId="0" applyFont="1" applyFill="1" applyBorder="1" applyAlignment="1">
      <alignment vertical="center"/>
    </xf>
    <xf numFmtId="165" fontId="6" fillId="3" borderId="6" xfId="1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7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B102"/>
  <sheetViews>
    <sheetView showGridLines="0" tabSelected="1" zoomScale="90" zoomScaleNormal="90" workbookViewId="0">
      <selection activeCell="G13" sqref="G13"/>
    </sheetView>
  </sheetViews>
  <sheetFormatPr baseColWidth="10" defaultRowHeight="15" x14ac:dyDescent="0.25"/>
  <cols>
    <col min="1" max="1" width="71.42578125" customWidth="1"/>
    <col min="2" max="2" width="15.42578125" bestFit="1" customWidth="1"/>
  </cols>
  <sheetData>
    <row r="3" spans="1:2" ht="20.25" x14ac:dyDescent="0.3">
      <c r="A3" s="24" t="s">
        <v>0</v>
      </c>
      <c r="B3" s="24"/>
    </row>
    <row r="4" spans="1:2" ht="20.25" x14ac:dyDescent="0.3">
      <c r="A4" s="25" t="s">
        <v>87</v>
      </c>
      <c r="B4" s="25"/>
    </row>
    <row r="5" spans="1:2" ht="20.25" x14ac:dyDescent="0.3">
      <c r="A5" s="26" t="s">
        <v>1</v>
      </c>
      <c r="B5" s="26"/>
    </row>
    <row r="6" spans="1:2" ht="20.25" x14ac:dyDescent="0.25">
      <c r="A6" s="1" t="s">
        <v>2</v>
      </c>
      <c r="B6" s="2">
        <v>43404</v>
      </c>
    </row>
    <row r="7" spans="1:2" ht="15.75" x14ac:dyDescent="0.25">
      <c r="A7" s="3" t="s">
        <v>3</v>
      </c>
      <c r="B7" s="14"/>
    </row>
    <row r="8" spans="1:2" ht="15.75" x14ac:dyDescent="0.25">
      <c r="A8" s="4" t="s">
        <v>4</v>
      </c>
      <c r="B8" s="14"/>
    </row>
    <row r="9" spans="1:2" x14ac:dyDescent="0.25">
      <c r="A9" s="5" t="s">
        <v>5</v>
      </c>
      <c r="B9" s="11">
        <v>7841.0459200000014</v>
      </c>
    </row>
    <row r="10" spans="1:2" x14ac:dyDescent="0.25">
      <c r="A10" s="5" t="s">
        <v>6</v>
      </c>
      <c r="B10" s="11">
        <v>37707.625780000024</v>
      </c>
    </row>
    <row r="11" spans="1:2" x14ac:dyDescent="0.25">
      <c r="A11" s="5" t="s">
        <v>7</v>
      </c>
      <c r="B11" s="11">
        <v>62.037540000000035</v>
      </c>
    </row>
    <row r="12" spans="1:2" x14ac:dyDescent="0.25">
      <c r="A12" s="5" t="s">
        <v>8</v>
      </c>
      <c r="B12" s="11">
        <v>0</v>
      </c>
    </row>
    <row r="13" spans="1:2" x14ac:dyDescent="0.25">
      <c r="A13" s="5" t="s">
        <v>9</v>
      </c>
      <c r="B13" s="11">
        <v>346.17755000000011</v>
      </c>
    </row>
    <row r="14" spans="1:2" x14ac:dyDescent="0.25">
      <c r="A14" s="5" t="s">
        <v>10</v>
      </c>
      <c r="B14" s="11">
        <v>1062.4026400000005</v>
      </c>
    </row>
    <row r="15" spans="1:2" x14ac:dyDescent="0.25">
      <c r="A15" s="5" t="s">
        <v>11</v>
      </c>
      <c r="B15" s="11">
        <v>0</v>
      </c>
    </row>
    <row r="16" spans="1:2" x14ac:dyDescent="0.25">
      <c r="A16" s="5" t="s">
        <v>12</v>
      </c>
      <c r="B16" s="11">
        <v>0</v>
      </c>
    </row>
    <row r="17" spans="1:2" x14ac:dyDescent="0.25">
      <c r="A17" s="5" t="s">
        <v>13</v>
      </c>
      <c r="B17" s="11">
        <v>453.10568000000001</v>
      </c>
    </row>
    <row r="18" spans="1:2" ht="15.75" x14ac:dyDescent="0.25">
      <c r="A18" s="4" t="s">
        <v>14</v>
      </c>
      <c r="B18" s="6">
        <f>SUM(B9:B17)</f>
        <v>47472.395110000027</v>
      </c>
    </row>
    <row r="19" spans="1:2" ht="15.75" x14ac:dyDescent="0.25">
      <c r="A19" s="4" t="s">
        <v>15</v>
      </c>
      <c r="B19" s="11"/>
    </row>
    <row r="20" spans="1:2" x14ac:dyDescent="0.25">
      <c r="A20" s="5" t="s">
        <v>16</v>
      </c>
      <c r="B20" s="11">
        <v>2286.3024799999994</v>
      </c>
    </row>
    <row r="21" spans="1:2" x14ac:dyDescent="0.25">
      <c r="A21" s="5" t="s">
        <v>17</v>
      </c>
      <c r="B21" s="11">
        <v>0</v>
      </c>
    </row>
    <row r="22" spans="1:2" x14ac:dyDescent="0.25">
      <c r="A22" s="5" t="s">
        <v>18</v>
      </c>
      <c r="B22" s="11">
        <v>132735.78480999998</v>
      </c>
    </row>
    <row r="23" spans="1:2" x14ac:dyDescent="0.25">
      <c r="A23" s="5" t="s">
        <v>8</v>
      </c>
      <c r="B23" s="11">
        <v>0</v>
      </c>
    </row>
    <row r="24" spans="1:2" x14ac:dyDescent="0.25">
      <c r="A24" s="5" t="s">
        <v>19</v>
      </c>
      <c r="B24" s="11">
        <v>2152.0580199999999</v>
      </c>
    </row>
    <row r="25" spans="1:2" x14ac:dyDescent="0.25">
      <c r="A25" s="5" t="s">
        <v>20</v>
      </c>
      <c r="B25" s="11">
        <v>82.503340000000009</v>
      </c>
    </row>
    <row r="26" spans="1:2" x14ac:dyDescent="0.25">
      <c r="A26" s="5" t="s">
        <v>13</v>
      </c>
      <c r="B26" s="11">
        <v>701.32871999999998</v>
      </c>
    </row>
    <row r="27" spans="1:2" ht="15.75" x14ac:dyDescent="0.25">
      <c r="A27" s="4" t="s">
        <v>21</v>
      </c>
      <c r="B27" s="6">
        <f>SUM(B20:B26)</f>
        <v>137957.97736999998</v>
      </c>
    </row>
    <row r="28" spans="1:2" ht="15.75" x14ac:dyDescent="0.25">
      <c r="A28" s="4" t="s">
        <v>22</v>
      </c>
      <c r="B28" s="6">
        <f>+B18+B27</f>
        <v>185430.37248000002</v>
      </c>
    </row>
    <row r="29" spans="1:2" ht="15.75" x14ac:dyDescent="0.25">
      <c r="A29" s="3" t="s">
        <v>23</v>
      </c>
      <c r="B29" s="14"/>
    </row>
    <row r="30" spans="1:2" ht="15.75" x14ac:dyDescent="0.25">
      <c r="A30" s="4" t="s">
        <v>24</v>
      </c>
      <c r="B30" s="14"/>
    </row>
    <row r="31" spans="1:2" x14ac:dyDescent="0.25">
      <c r="A31" s="5" t="s">
        <v>25</v>
      </c>
      <c r="B31" s="11">
        <v>1019.7698600000001</v>
      </c>
    </row>
    <row r="32" spans="1:2" x14ac:dyDescent="0.25">
      <c r="A32" s="5" t="s">
        <v>26</v>
      </c>
      <c r="B32" s="11">
        <v>0</v>
      </c>
    </row>
    <row r="33" spans="1:2" x14ac:dyDescent="0.25">
      <c r="A33" s="5" t="s">
        <v>27</v>
      </c>
      <c r="B33" s="11">
        <v>33910.046590000005</v>
      </c>
    </row>
    <row r="34" spans="1:2" x14ac:dyDescent="0.25">
      <c r="A34" s="5" t="s">
        <v>73</v>
      </c>
      <c r="B34" s="11">
        <v>15162.81892</v>
      </c>
    </row>
    <row r="35" spans="1:2" x14ac:dyDescent="0.25">
      <c r="A35" s="5" t="s">
        <v>29</v>
      </c>
      <c r="B35" s="11">
        <v>2262.4694200000008</v>
      </c>
    </row>
    <row r="36" spans="1:2" x14ac:dyDescent="0.25">
      <c r="A36" s="5" t="s">
        <v>12</v>
      </c>
      <c r="B36" s="11">
        <v>3233.9422100000006</v>
      </c>
    </row>
    <row r="37" spans="1:2" x14ac:dyDescent="0.25">
      <c r="A37" s="5" t="s">
        <v>30</v>
      </c>
      <c r="B37" s="11">
        <v>2148.3211699999993</v>
      </c>
    </row>
    <row r="38" spans="1:2" x14ac:dyDescent="0.25">
      <c r="A38" s="5" t="s">
        <v>31</v>
      </c>
      <c r="B38" s="14"/>
    </row>
    <row r="39" spans="1:2" ht="15.75" x14ac:dyDescent="0.25">
      <c r="A39" s="4" t="s">
        <v>32</v>
      </c>
      <c r="B39" s="12">
        <f>SUM(B31:B38)</f>
        <v>57737.368170000002</v>
      </c>
    </row>
    <row r="40" spans="1:2" ht="15.75" x14ac:dyDescent="0.25">
      <c r="A40" s="4" t="s">
        <v>33</v>
      </c>
      <c r="B40" s="14"/>
    </row>
    <row r="41" spans="1:2" x14ac:dyDescent="0.25">
      <c r="A41" s="5" t="s">
        <v>34</v>
      </c>
      <c r="B41" s="11">
        <v>91286.273899999986</v>
      </c>
    </row>
    <row r="42" spans="1:2" x14ac:dyDescent="0.25">
      <c r="A42" s="5" t="s">
        <v>29</v>
      </c>
      <c r="B42" s="11">
        <v>0</v>
      </c>
    </row>
    <row r="43" spans="1:2" x14ac:dyDescent="0.25">
      <c r="A43" s="5" t="s">
        <v>28</v>
      </c>
      <c r="B43" s="11">
        <v>3309</v>
      </c>
    </row>
    <row r="44" spans="1:2" x14ac:dyDescent="0.25">
      <c r="A44" s="5" t="s">
        <v>35</v>
      </c>
      <c r="B44" s="11">
        <v>0</v>
      </c>
    </row>
    <row r="45" spans="1:2" x14ac:dyDescent="0.25">
      <c r="A45" s="5" t="s">
        <v>20</v>
      </c>
      <c r="B45" s="11">
        <v>6.01281</v>
      </c>
    </row>
    <row r="46" spans="1:2" x14ac:dyDescent="0.25">
      <c r="A46" s="5" t="s">
        <v>31</v>
      </c>
      <c r="B46" s="11">
        <v>0</v>
      </c>
    </row>
    <row r="47" spans="1:2" x14ac:dyDescent="0.25">
      <c r="A47" s="5" t="s">
        <v>30</v>
      </c>
      <c r="B47" s="11">
        <v>63.561610000000002</v>
      </c>
    </row>
    <row r="48" spans="1:2" ht="15.75" x14ac:dyDescent="0.25">
      <c r="A48" s="4" t="s">
        <v>36</v>
      </c>
      <c r="B48" s="12">
        <f t="shared" ref="B48" si="0">SUM(B41:B47)</f>
        <v>94664.84831999999</v>
      </c>
    </row>
    <row r="49" spans="1:2" ht="15.75" x14ac:dyDescent="0.25">
      <c r="A49" s="4" t="s">
        <v>37</v>
      </c>
      <c r="B49" s="12">
        <f t="shared" ref="B49" si="1">+B39+B48</f>
        <v>152402.21648999999</v>
      </c>
    </row>
    <row r="50" spans="1:2" x14ac:dyDescent="0.25">
      <c r="A50" s="5" t="s">
        <v>38</v>
      </c>
      <c r="B50" s="14"/>
    </row>
    <row r="51" spans="1:2" ht="15.75" x14ac:dyDescent="0.25">
      <c r="A51" s="3" t="s">
        <v>39</v>
      </c>
      <c r="B51" s="14"/>
    </row>
    <row r="52" spans="1:2" x14ac:dyDescent="0.25">
      <c r="A52" s="5" t="s">
        <v>40</v>
      </c>
      <c r="B52" s="11">
        <v>14700.1</v>
      </c>
    </row>
    <row r="53" spans="1:2" x14ac:dyDescent="0.25">
      <c r="A53" s="5" t="s">
        <v>41</v>
      </c>
      <c r="B53" s="11">
        <v>0</v>
      </c>
    </row>
    <row r="54" spans="1:2" x14ac:dyDescent="0.25">
      <c r="A54" s="5" t="s">
        <v>42</v>
      </c>
      <c r="B54" s="11">
        <v>3273.1278200000002</v>
      </c>
    </row>
    <row r="55" spans="1:2" x14ac:dyDescent="0.25">
      <c r="A55" s="5" t="s">
        <v>43</v>
      </c>
      <c r="B55" s="11">
        <v>3104.0840400000002</v>
      </c>
    </row>
    <row r="56" spans="1:2" x14ac:dyDescent="0.25">
      <c r="A56" s="5" t="s">
        <v>44</v>
      </c>
      <c r="B56" s="11">
        <v>371.52199999999999</v>
      </c>
    </row>
    <row r="57" spans="1:2" x14ac:dyDescent="0.25">
      <c r="A57" s="5" t="s">
        <v>45</v>
      </c>
      <c r="B57" s="11">
        <v>0</v>
      </c>
    </row>
    <row r="58" spans="1:2" x14ac:dyDescent="0.25">
      <c r="A58" s="5" t="s">
        <v>46</v>
      </c>
      <c r="B58" s="11">
        <v>8746.0350899999994</v>
      </c>
    </row>
    <row r="59" spans="1:2" x14ac:dyDescent="0.25">
      <c r="A59" s="5" t="s">
        <v>47</v>
      </c>
      <c r="B59" s="11">
        <v>2833.2870399999933</v>
      </c>
    </row>
    <row r="60" spans="1:2" ht="15.75" x14ac:dyDescent="0.25">
      <c r="A60" s="4" t="s">
        <v>48</v>
      </c>
      <c r="B60" s="12">
        <f>SUM(B52:B59)</f>
        <v>33028.155989999999</v>
      </c>
    </row>
    <row r="61" spans="1:2" ht="15.75" x14ac:dyDescent="0.25">
      <c r="A61" s="4" t="s">
        <v>49</v>
      </c>
      <c r="B61" s="12">
        <f>+B49+B60</f>
        <v>185430.37247999999</v>
      </c>
    </row>
    <row r="62" spans="1:2" ht="20.25" x14ac:dyDescent="0.25">
      <c r="A62" s="7" t="s">
        <v>50</v>
      </c>
      <c r="B62" s="8"/>
    </row>
    <row r="63" spans="1:2" ht="15.75" x14ac:dyDescent="0.25">
      <c r="A63" s="4" t="s">
        <v>51</v>
      </c>
      <c r="B63" s="14"/>
    </row>
    <row r="64" spans="1:2" x14ac:dyDescent="0.25">
      <c r="A64" s="5" t="s">
        <v>52</v>
      </c>
      <c r="B64" s="11">
        <v>27571.729989999996</v>
      </c>
    </row>
    <row r="65" spans="1:2" x14ac:dyDescent="0.25">
      <c r="A65" s="5" t="s">
        <v>53</v>
      </c>
      <c r="B65" s="11">
        <v>296.44400000000002</v>
      </c>
    </row>
    <row r="66" spans="1:2" x14ac:dyDescent="0.25">
      <c r="A66" s="5" t="s">
        <v>54</v>
      </c>
      <c r="B66" s="11">
        <v>0</v>
      </c>
    </row>
    <row r="67" spans="1:2" ht="15.75" x14ac:dyDescent="0.25">
      <c r="A67" s="4" t="s">
        <v>55</v>
      </c>
      <c r="B67" s="11">
        <v>-8623.4460900000013</v>
      </c>
    </row>
    <row r="68" spans="1:2" ht="15.75" x14ac:dyDescent="0.25">
      <c r="A68" s="4" t="s">
        <v>56</v>
      </c>
      <c r="B68" s="12">
        <f t="shared" ref="B68" si="2">SUM(B64:B67)</f>
        <v>19244.727899999994</v>
      </c>
    </row>
    <row r="69" spans="1:2" ht="15.75" x14ac:dyDescent="0.25">
      <c r="A69" s="9" t="s">
        <v>54</v>
      </c>
      <c r="B69" s="14"/>
    </row>
    <row r="70" spans="1:2" ht="15.75" x14ac:dyDescent="0.25">
      <c r="A70" s="4" t="s">
        <v>57</v>
      </c>
      <c r="B70" s="14"/>
    </row>
    <row r="71" spans="1:2" x14ac:dyDescent="0.25">
      <c r="A71" s="5" t="s">
        <v>58</v>
      </c>
      <c r="B71" s="14"/>
    </row>
    <row r="72" spans="1:2" x14ac:dyDescent="0.25">
      <c r="A72" s="5" t="s">
        <v>59</v>
      </c>
      <c r="B72" s="11">
        <v>-11967.604200000005</v>
      </c>
    </row>
    <row r="73" spans="1:2" x14ac:dyDescent="0.25">
      <c r="A73" s="5" t="s">
        <v>60</v>
      </c>
      <c r="B73" s="11">
        <v>0</v>
      </c>
    </row>
    <row r="74" spans="1:2" x14ac:dyDescent="0.25">
      <c r="A74" s="5" t="s">
        <v>61</v>
      </c>
      <c r="B74" s="11">
        <v>-1251.67193</v>
      </c>
    </row>
    <row r="75" spans="1:2" ht="15.75" x14ac:dyDescent="0.25">
      <c r="A75" s="4" t="s">
        <v>62</v>
      </c>
      <c r="B75" s="12">
        <f t="shared" ref="B75" si="3">SUM(B68:B74)</f>
        <v>6025.4517699999888</v>
      </c>
    </row>
    <row r="76" spans="1:2" x14ac:dyDescent="0.25">
      <c r="A76" s="5" t="s">
        <v>63</v>
      </c>
      <c r="B76" s="14"/>
    </row>
    <row r="77" spans="1:2" x14ac:dyDescent="0.25">
      <c r="A77" s="5" t="s">
        <v>64</v>
      </c>
      <c r="B77" s="14"/>
    </row>
    <row r="78" spans="1:2" x14ac:dyDescent="0.25">
      <c r="A78" s="5" t="s">
        <v>65</v>
      </c>
      <c r="B78" s="14"/>
    </row>
    <row r="79" spans="1:2" x14ac:dyDescent="0.25">
      <c r="A79" s="5" t="s">
        <v>66</v>
      </c>
      <c r="B79" s="14"/>
    </row>
    <row r="80" spans="1:2" ht="15.75" x14ac:dyDescent="0.25">
      <c r="A80" s="4" t="s">
        <v>67</v>
      </c>
      <c r="B80" s="12">
        <f t="shared" ref="B80" si="4">SUM(B75:B79)</f>
        <v>6025.4517699999888</v>
      </c>
    </row>
    <row r="81" spans="1:2" x14ac:dyDescent="0.25">
      <c r="A81" s="5" t="s">
        <v>68</v>
      </c>
      <c r="B81" s="14"/>
    </row>
    <row r="82" spans="1:2" x14ac:dyDescent="0.25">
      <c r="A82" s="5" t="s">
        <v>42</v>
      </c>
      <c r="B82" s="14"/>
    </row>
    <row r="83" spans="1:2" x14ac:dyDescent="0.25">
      <c r="A83" s="5" t="s">
        <v>69</v>
      </c>
      <c r="B83" s="11">
        <v>-3192.16473</v>
      </c>
    </row>
    <row r="84" spans="1:2" ht="15.75" x14ac:dyDescent="0.25">
      <c r="A84" s="10" t="s">
        <v>70</v>
      </c>
      <c r="B84" s="13">
        <f>SUM(B80:B83)</f>
        <v>2833.2870399999888</v>
      </c>
    </row>
    <row r="85" spans="1:2" ht="15.75" hidden="1" x14ac:dyDescent="0.25">
      <c r="A85" s="15" t="s">
        <v>74</v>
      </c>
      <c r="B85" s="16"/>
    </row>
    <row r="86" spans="1:2" hidden="1" x14ac:dyDescent="0.25">
      <c r="A86" s="17" t="s">
        <v>75</v>
      </c>
      <c r="B86" s="18">
        <f>+B18/B39</f>
        <v>0.82221266078883049</v>
      </c>
    </row>
    <row r="87" spans="1:2" ht="15.75" hidden="1" x14ac:dyDescent="0.25">
      <c r="A87" s="15" t="s">
        <v>76</v>
      </c>
      <c r="B87" s="19"/>
    </row>
    <row r="88" spans="1:2" hidden="1" x14ac:dyDescent="0.25">
      <c r="A88" s="17" t="s">
        <v>77</v>
      </c>
      <c r="B88" s="18">
        <f>+B49/B60</f>
        <v>4.6143119990151167</v>
      </c>
    </row>
    <row r="89" spans="1:2" ht="15.75" hidden="1" x14ac:dyDescent="0.25">
      <c r="A89" s="15" t="s">
        <v>78</v>
      </c>
      <c r="B89" s="20"/>
    </row>
    <row r="90" spans="1:2" hidden="1" x14ac:dyDescent="0.25">
      <c r="A90" s="17" t="s">
        <v>79</v>
      </c>
      <c r="B90" s="18">
        <f>+B84/(B60-B84)</f>
        <v>9.3833394166792289E-2</v>
      </c>
    </row>
    <row r="91" spans="1:2" ht="15.75" hidden="1" x14ac:dyDescent="0.25">
      <c r="A91" s="15" t="s">
        <v>80</v>
      </c>
      <c r="B91" s="20"/>
    </row>
    <row r="92" spans="1:2" hidden="1" x14ac:dyDescent="0.25">
      <c r="A92" s="17" t="s">
        <v>81</v>
      </c>
      <c r="B92" s="18">
        <f>+B84/B28</f>
        <v>1.5279519757776352E-2</v>
      </c>
    </row>
    <row r="93" spans="1:2" ht="15.75" hidden="1" x14ac:dyDescent="0.25">
      <c r="A93" s="15" t="s">
        <v>82</v>
      </c>
      <c r="B93" s="20"/>
    </row>
    <row r="94" spans="1:2" hidden="1" x14ac:dyDescent="0.25">
      <c r="A94" s="17" t="s">
        <v>83</v>
      </c>
      <c r="B94" s="18">
        <f>+B84/B52</f>
        <v>0.19273930381425899</v>
      </c>
    </row>
    <row r="95" spans="1:2" hidden="1" x14ac:dyDescent="0.25">
      <c r="A95" s="17" t="s">
        <v>84</v>
      </c>
      <c r="B95" s="18">
        <f>+(B58+B59)/B52</f>
        <v>0.78770362990727905</v>
      </c>
    </row>
    <row r="96" spans="1:2" ht="15.75" hidden="1" x14ac:dyDescent="0.25">
      <c r="A96" s="15" t="s">
        <v>85</v>
      </c>
      <c r="B96" s="21">
        <v>100</v>
      </c>
    </row>
    <row r="97" spans="1:2" ht="15.75" hidden="1" x14ac:dyDescent="0.25">
      <c r="A97" s="22" t="s">
        <v>86</v>
      </c>
      <c r="B97" s="23">
        <f>32550149/147001</f>
        <v>221.42807872055292</v>
      </c>
    </row>
    <row r="101" spans="1:2" ht="15.75" x14ac:dyDescent="0.25">
      <c r="A101" s="27" t="s">
        <v>71</v>
      </c>
      <c r="B101" s="27"/>
    </row>
    <row r="102" spans="1:2" ht="15.75" x14ac:dyDescent="0.25">
      <c r="A102" s="27" t="s">
        <v>72</v>
      </c>
      <c r="B102" s="27"/>
    </row>
  </sheetData>
  <protectedRanges>
    <protectedRange password="CAF3" sqref="A4" name="Rango11_1_1"/>
    <protectedRange password="C746" sqref="B18 B27:B28" name="Rango1_4"/>
    <protectedRange password="CAF3" sqref="B6" name="Rango14_1"/>
    <protectedRange password="C746" sqref="B86:B97" name="Rango1"/>
  </protectedRanges>
  <mergeCells count="5">
    <mergeCell ref="A3:B3"/>
    <mergeCell ref="A4:B4"/>
    <mergeCell ref="A5:B5"/>
    <mergeCell ref="A101:B101"/>
    <mergeCell ref="A102:B102"/>
  </mergeCells>
  <pageMargins left="1.1417322834645669" right="0.31496062992125984" top="0.74803149606299213" bottom="0.74803149606299213" header="0.31496062992125984" footer="0.31496062992125984"/>
  <pageSetup paperSize="9" scale="9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SEPTIEMBRE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Omar Perez</dc:creator>
  <cp:lastModifiedBy>Mirna Elizabeth Ayala Cruz</cp:lastModifiedBy>
  <cp:lastPrinted>2018-11-16T14:47:01Z</cp:lastPrinted>
  <dcterms:created xsi:type="dcterms:W3CDTF">2017-08-01T03:24:49Z</dcterms:created>
  <dcterms:modified xsi:type="dcterms:W3CDTF">2018-11-16T15:59:14Z</dcterms:modified>
</cp:coreProperties>
</file>