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 activeTab="1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ACUMULADO'!$A$1:$B$56</definedName>
  </definedNames>
  <calcPr calcId="144525"/>
</workbook>
</file>

<file path=xl/calcChain.xml><?xml version="1.0" encoding="utf-8"?>
<calcChain xmlns="http://schemas.openxmlformats.org/spreadsheetml/2006/main">
  <c r="D32" i="1" l="1"/>
  <c r="B18" i="1" l="1"/>
  <c r="B43" i="2" l="1"/>
  <c r="B33" i="1" l="1"/>
  <c r="B51" i="2" l="1"/>
  <c r="A47" i="2"/>
  <c r="B28" i="2"/>
  <c r="B32" i="2" s="1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3" i="2" s="1"/>
  <c r="D18" i="1"/>
  <c r="B27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<sst xmlns="http://schemas.openxmlformats.org/spreadsheetml/2006/main" count="94" uniqueCount="82">
  <si>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</si>
  <si>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</si>
  <si>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</si>
  <si>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</si>
  <si>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</si>
  <si>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</si>
  <si>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</si>
  <si>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</si>
  <si>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</si>
  <si>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</si>
  <si>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</si>
  <si>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</si>
  <si>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</si>
  <si>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</si>
  <si>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</si>
  <si>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</si>
  <si>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</si>
  <si>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</si>
  <si>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</si>
  <si>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</si>
  <si>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</si>
  <si>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</si>
  <si>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</si>
  <si>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</si>
  <si>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</si>
  <si>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</si>
  <si>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</si>
  <si>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</si>
  <si>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</si>
  <si>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</si>
  <si>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</si>
  <si>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</si>
  <si>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</si>
  <si>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</si>
  <si>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</si>
  <si>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</si>
  <si>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</si>
  <si>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</si>
  <si>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</si>
  <si>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</si>
  <si>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</si>
  <si>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</si>
  <si>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</si>
  <si>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</si>
  <si>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</si>
  <si>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</si>
  <si>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</si>
  <si>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</si>
  <si>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</si>
  <si>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</si>
  <si>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</si>
  <si>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</si>
  <si>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</si>
  <si>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</si>
  <si>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</si>
  <si>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</si>
  <si>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</si>
  <si>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</si>
  <si>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</si>
  <si>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</si>
  <si>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</si>
  <si>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</si>
  <si>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</si>
  <si>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</si>
  <si>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</si>
  <si>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</si>
  <si>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</si>
  <si>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</si>
  <si>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</si>
  <si>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</si>
  <si>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</si>
  <si>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</si>
  <si>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</si>
  <si>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</si>
  <si>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</si>
  <si>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</si>
  <si>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</si>
  <si>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</si>
  <si>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</si>
  <si>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</si>
  <si>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30 Septiembre 2018</t>
  </si>
  <si>
    <t>Estado de Resultados 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</si>
</sst>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8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Alignment="1">
      <alignment horizontal="left"/>
    </xf>
    <xf numFmtId="44" fontId="3" fillId="0" borderId="0" xfId="1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G73"/>
  <sheetViews>
    <sheetView topLeftCell="A25" zoomScaleNormal="100" workbookViewId="0">
      <selection activeCell="A18" sqref="A18"/>
    </sheetView>
  </sheetViews>
  <sheetFormatPr baseColWidth="10" defaultRowHeight="12.75" customHeight="1" x14ac:dyDescent="0.25"/>
  <cols>
    <col min="1" max="1" width="61.7109375" style="1" customWidth="1"/>
    <col min="2" max="2" width="30.7109375" style="88" customWidth="1"/>
    <col min="3" max="3" width="14.42578125" style="1" hidden="1" customWidth="1"/>
    <col min="4" max="4" width="9" style="38" hidden="1" customWidth="1"/>
    <col min="5" max="5" width="16.140625" style="11" hidden="1" customWidth="1"/>
    <col min="6" max="6" width="16.42578125" style="11" hidden="1" customWidth="1"/>
    <col min="7" max="16384" width="11.42578125" style="1"/>
  </cols>
  <sheetData>
    <row r="1" spans="1:6" ht="18.75" customHeight="1" x14ac:dyDescent="0.25">
      <c r="A1" s="100" t="s">
        <v>67</v>
      </c>
      <c r="B1" s="100"/>
      <c r="C1" s="100"/>
      <c r="D1" s="100"/>
      <c r="E1" s="100"/>
      <c r="F1" s="100"/>
    </row>
    <row r="2" spans="1:6" s="2" customFormat="1" ht="18.75" customHeight="1" x14ac:dyDescent="0.25">
      <c r="A2" s="100" t="s">
        <v>68</v>
      </c>
      <c r="B2" s="100"/>
      <c r="C2" s="100"/>
      <c r="D2" s="100"/>
      <c r="E2" s="100"/>
      <c r="F2" s="100"/>
    </row>
    <row r="3" spans="1:6" s="2" customFormat="1" ht="18.75" customHeight="1" x14ac:dyDescent="0.25">
      <c r="A3" s="100" t="s">
        <v>69</v>
      </c>
      <c r="B3" s="100"/>
      <c r="C3" s="100"/>
      <c r="D3" s="100"/>
      <c r="E3" s="100"/>
      <c r="F3" s="100"/>
    </row>
    <row r="4" spans="1:6" s="2" customFormat="1" ht="18.75" customHeight="1" x14ac:dyDescent="0.25">
      <c r="A4" s="99" t="s">
        <v>80</v>
      </c>
      <c r="B4" s="99"/>
      <c r="C4" s="99"/>
      <c r="D4" s="99"/>
      <c r="E4" s="99"/>
      <c r="F4" s="99"/>
    </row>
    <row r="5" spans="1:6" s="2" customFormat="1" ht="18.75" customHeight="1" x14ac:dyDescent="0.25">
      <c r="A5" s="99" t="s">
        <v>70</v>
      </c>
      <c r="B5" s="99"/>
      <c r="C5" s="99"/>
      <c r="D5" s="99"/>
      <c r="E5" s="99"/>
      <c r="F5" s="99"/>
    </row>
    <row r="6" spans="1:6" s="2" customFormat="1" ht="12.75" customHeight="1" x14ac:dyDescent="0.25">
      <c r="A6" s="101"/>
      <c r="B6" s="101"/>
      <c r="C6" s="3"/>
      <c r="D6" s="3"/>
      <c r="E6" s="3"/>
      <c r="F6" s="3"/>
    </row>
    <row r="7" spans="1:6" s="2" customFormat="1" ht="12.75" customHeight="1" x14ac:dyDescent="0.25">
      <c r="A7" s="4" t="s">
        <v>0</v>
      </c>
      <c r="B7" s="75" t="s">
        <v>1</v>
      </c>
      <c r="C7" s="5"/>
      <c r="D7" s="6"/>
      <c r="E7" s="7" t="s">
        <v>1</v>
      </c>
      <c r="F7" s="7" t="s">
        <v>1</v>
      </c>
    </row>
    <row r="8" spans="1:6" s="2" customFormat="1" ht="12.75" customHeight="1" x14ac:dyDescent="0.25">
      <c r="A8" s="8" t="s">
        <v>2</v>
      </c>
      <c r="B8" s="76"/>
      <c r="C8" s="5"/>
      <c r="D8" s="6"/>
      <c r="E8" s="9"/>
      <c r="F8" s="9"/>
    </row>
    <row r="9" spans="1:6" s="2" customFormat="1" ht="12.75" customHeight="1" x14ac:dyDescent="0.25">
      <c r="A9" s="1" t="s">
        <v>3</v>
      </c>
      <c r="B9" s="30">
        <v>0.14000000000000001</v>
      </c>
      <c r="C9" s="10">
        <v>294.51</v>
      </c>
      <c r="D9" s="6" t="e">
        <f>$C9/#REF!</f>
        <v>#REF!</v>
      </c>
      <c r="E9" s="11"/>
      <c r="F9" s="11"/>
    </row>
    <row r="10" spans="1:6" s="2" customFormat="1" ht="12.75" customHeight="1" x14ac:dyDescent="0.25">
      <c r="A10" s="1" t="s">
        <v>4</v>
      </c>
      <c r="B10" s="30">
        <v>61.69</v>
      </c>
      <c r="C10" s="10">
        <v>29101.21</v>
      </c>
      <c r="D10" s="6" t="e">
        <f>$C10/#REF!</f>
        <v>#REF!</v>
      </c>
      <c r="E10" s="11"/>
      <c r="F10" s="11"/>
    </row>
    <row r="11" spans="1:6" s="2" customFormat="1" ht="12.75" customHeight="1" x14ac:dyDescent="0.25">
      <c r="A11" s="1" t="s">
        <v>5</v>
      </c>
      <c r="B11" s="30">
        <v>3.4</v>
      </c>
      <c r="C11" s="10">
        <v>2800</v>
      </c>
      <c r="D11" s="6" t="e">
        <f>$C11/#REF!</f>
        <v>#REF!</v>
      </c>
      <c r="E11" s="11"/>
      <c r="F11" s="11"/>
    </row>
    <row r="12" spans="1:6" s="2" customFormat="1" ht="12.75" customHeight="1" x14ac:dyDescent="0.25">
      <c r="A12" s="1" t="s">
        <v>6</v>
      </c>
      <c r="B12" s="30">
        <v>560.37</v>
      </c>
      <c r="C12" s="10">
        <v>178403.27</v>
      </c>
      <c r="D12" s="6" t="e">
        <f>$C12/#REF!</f>
        <v>#REF!</v>
      </c>
      <c r="E12" s="12"/>
      <c r="F12" s="11"/>
    </row>
    <row r="13" spans="1:6" s="2" customFormat="1" ht="12.75" customHeight="1" x14ac:dyDescent="0.25">
      <c r="A13" s="1" t="s">
        <v>7</v>
      </c>
      <c r="B13" s="30">
        <v>53.21</v>
      </c>
      <c r="C13" s="10">
        <v>650099.69999999995</v>
      </c>
      <c r="D13" s="6" t="e">
        <f>$C13/#REF!</f>
        <v>#REF!</v>
      </c>
      <c r="E13" s="12"/>
      <c r="F13" s="11"/>
    </row>
    <row r="14" spans="1:6" s="2" customFormat="1" ht="12.75" customHeight="1" x14ac:dyDescent="0.25">
      <c r="A14" s="13" t="s">
        <v>8</v>
      </c>
      <c r="B14" s="30">
        <v>0.14000000000000001</v>
      </c>
      <c r="C14" s="14">
        <v>19.79</v>
      </c>
      <c r="D14" s="6"/>
      <c r="E14" s="12"/>
      <c r="F14" s="11"/>
    </row>
    <row r="15" spans="1:6" s="2" customFormat="1" ht="12.75" customHeight="1" x14ac:dyDescent="0.25">
      <c r="A15" s="1" t="s">
        <v>9</v>
      </c>
      <c r="B15" s="30">
        <v>13.2</v>
      </c>
      <c r="C15" s="10">
        <v>20210.5</v>
      </c>
      <c r="D15" s="6" t="e">
        <f>$C15/#REF!</f>
        <v>#REF!</v>
      </c>
      <c r="E15" s="12"/>
      <c r="F15" s="11"/>
    </row>
    <row r="16" spans="1:6" s="2" customFormat="1" ht="12.75" customHeight="1" x14ac:dyDescent="0.25">
      <c r="A16" s="1" t="s">
        <v>10</v>
      </c>
      <c r="B16" s="30">
        <v>23.02</v>
      </c>
      <c r="C16" s="10">
        <v>6028.69</v>
      </c>
      <c r="D16" s="6" t="e">
        <f>$C16/#REF!</f>
        <v>#REF!</v>
      </c>
      <c r="E16" s="11"/>
      <c r="F16" s="11"/>
    </row>
    <row r="17" spans="1:6" s="2" customFormat="1" ht="12.75" customHeight="1" x14ac:dyDescent="0.25">
      <c r="A17" s="1" t="s">
        <v>11</v>
      </c>
      <c r="B17" s="30">
        <v>4.46</v>
      </c>
      <c r="C17" s="10">
        <v>19879.39</v>
      </c>
      <c r="D17" s="6" t="e">
        <f>$C17/#REF!</f>
        <v>#REF!</v>
      </c>
      <c r="E17" s="12"/>
      <c r="F17" s="15"/>
    </row>
    <row r="18" spans="1:6" s="2" customFormat="1" ht="12.75" customHeight="1" x14ac:dyDescent="0.25">
      <c r="A18" s="1"/>
      <c r="B18" s="77">
        <f>SUM(B9:B17)</f>
        <v>719.63000000000011</v>
      </c>
      <c r="C18" s="16" t="e">
        <f>+B18-#REF!</f>
        <v>#REF!</v>
      </c>
      <c r="D18" s="17" t="e">
        <f>B18/#REF!</f>
        <v>#REF!</v>
      </c>
      <c r="E18" s="18">
        <f>SUM(E9:E17)</f>
        <v>0</v>
      </c>
      <c r="F18" s="18">
        <f>SUM(F9:F17)</f>
        <v>0</v>
      </c>
    </row>
    <row r="19" spans="1:6" s="2" customFormat="1" ht="12.75" customHeight="1" x14ac:dyDescent="0.25">
      <c r="A19" s="19" t="s">
        <v>12</v>
      </c>
      <c r="B19" s="78"/>
      <c r="C19" s="21"/>
      <c r="D19" s="6"/>
      <c r="E19" s="9"/>
      <c r="F19" s="9"/>
    </row>
    <row r="20" spans="1:6" s="2" customFormat="1" ht="12.75" customHeight="1" x14ac:dyDescent="0.25">
      <c r="A20" s="1" t="s">
        <v>13</v>
      </c>
      <c r="B20" s="30">
        <v>113.47</v>
      </c>
      <c r="C20" s="10">
        <v>116769.21</v>
      </c>
      <c r="D20" s="6" t="e">
        <f>$C20/#REF!</f>
        <v>#REF!</v>
      </c>
      <c r="E20" s="11"/>
      <c r="F20" s="22"/>
    </row>
    <row r="21" spans="1:6" s="2" customFormat="1" ht="12.75" customHeight="1" x14ac:dyDescent="0.25">
      <c r="A21" s="1" t="s">
        <v>14</v>
      </c>
      <c r="B21" s="30">
        <v>61.53</v>
      </c>
      <c r="C21" s="10">
        <v>17827.400000000001</v>
      </c>
      <c r="D21" s="6" t="e">
        <f>$C21/#REF!</f>
        <v>#REF!</v>
      </c>
      <c r="E21" s="12"/>
      <c r="F21" s="22"/>
    </row>
    <row r="22" spans="1:6" s="2" customFormat="1" ht="12.75" customHeight="1" x14ac:dyDescent="0.25">
      <c r="A22" s="1" t="s">
        <v>15</v>
      </c>
      <c r="B22" s="30">
        <v>16.38</v>
      </c>
      <c r="C22" s="10">
        <v>44117.64</v>
      </c>
      <c r="D22" s="6" t="e">
        <f>$C22/#REF!</f>
        <v>#REF!</v>
      </c>
      <c r="E22" s="12"/>
      <c r="F22" s="22"/>
    </row>
    <row r="23" spans="1:6" s="2" customFormat="1" ht="12.75" customHeight="1" x14ac:dyDescent="0.25">
      <c r="A23" s="1" t="s">
        <v>16</v>
      </c>
      <c r="B23" s="30">
        <v>1964.94</v>
      </c>
      <c r="C23" s="10">
        <v>1370187.15</v>
      </c>
      <c r="D23" s="6" t="e">
        <f>$C23/#REF!</f>
        <v>#REF!</v>
      </c>
      <c r="E23" s="12"/>
      <c r="F23" s="23"/>
    </row>
    <row r="24" spans="1:6" s="2" customFormat="1" ht="12.75" customHeight="1" x14ac:dyDescent="0.25">
      <c r="A24" s="1" t="s">
        <v>17</v>
      </c>
      <c r="B24" s="30">
        <v>0.64</v>
      </c>
      <c r="C24" s="10">
        <v>607.38</v>
      </c>
      <c r="D24" s="6" t="e">
        <f>$C24/#REF!</f>
        <v>#REF!</v>
      </c>
      <c r="E24" s="5"/>
      <c r="F24" s="23"/>
    </row>
    <row r="25" spans="1:6" s="2" customFormat="1" ht="12.75" customHeight="1" x14ac:dyDescent="0.25">
      <c r="A25" s="1"/>
      <c r="B25" s="77">
        <f>SUM(B20:B24)</f>
        <v>2156.96</v>
      </c>
      <c r="C25" s="16" t="e">
        <f>+B25-#REF!</f>
        <v>#REF!</v>
      </c>
      <c r="D25" s="17" t="e">
        <f>$C25/#REF!</f>
        <v>#REF!</v>
      </c>
      <c r="E25" s="18">
        <f>SUM(E20:E24)</f>
        <v>0</v>
      </c>
      <c r="F25" s="18">
        <f>SUM(F20:F24)</f>
        <v>0</v>
      </c>
    </row>
    <row r="26" spans="1:6" s="2" customFormat="1" ht="12.75" customHeight="1" x14ac:dyDescent="0.25">
      <c r="A26" s="1"/>
      <c r="B26" s="79"/>
      <c r="C26" s="21"/>
      <c r="D26" s="6"/>
      <c r="E26" s="25"/>
      <c r="F26" s="25"/>
    </row>
    <row r="27" spans="1:6" s="2" customFormat="1" ht="12.75" customHeight="1" thickBot="1" x14ac:dyDescent="0.3">
      <c r="A27" s="26" t="s">
        <v>18</v>
      </c>
      <c r="B27" s="80">
        <f>+B25+B18</f>
        <v>2876.59</v>
      </c>
      <c r="C27" s="27" t="e">
        <f>+B27-#REF!</f>
        <v>#REF!</v>
      </c>
      <c r="D27" s="28" t="e">
        <f>B27/#REF!</f>
        <v>#REF!</v>
      </c>
      <c r="E27" s="29">
        <f>+E25+E18</f>
        <v>0</v>
      </c>
      <c r="F27" s="29">
        <f>+F25+F18</f>
        <v>0</v>
      </c>
    </row>
    <row r="28" spans="1:6" s="2" customFormat="1" ht="12.75" customHeight="1" thickTop="1" x14ac:dyDescent="0.25">
      <c r="A28" s="19" t="s">
        <v>19</v>
      </c>
      <c r="B28" s="81"/>
      <c r="C28" s="21"/>
      <c r="D28" s="6"/>
      <c r="E28" s="11"/>
      <c r="F28" s="11"/>
    </row>
    <row r="29" spans="1:6" s="2" customFormat="1" ht="12.75" customHeight="1" x14ac:dyDescent="0.25">
      <c r="A29" s="19" t="s">
        <v>2</v>
      </c>
      <c r="B29" s="79"/>
      <c r="C29" s="21"/>
      <c r="D29" s="6"/>
      <c r="E29" s="25"/>
      <c r="F29" s="25"/>
    </row>
    <row r="30" spans="1:6" s="2" customFormat="1" ht="12.75" customHeight="1" x14ac:dyDescent="0.25">
      <c r="A30" s="1" t="s">
        <v>73</v>
      </c>
      <c r="B30" s="30">
        <v>16.14</v>
      </c>
      <c r="C30" s="21"/>
      <c r="D30" s="6"/>
      <c r="E30" s="25"/>
      <c r="F30" s="25"/>
    </row>
    <row r="31" spans="1:6" s="2" customFormat="1" ht="12.75" customHeight="1" x14ac:dyDescent="0.25">
      <c r="A31" s="1" t="s">
        <v>20</v>
      </c>
      <c r="B31" s="30">
        <v>132.59</v>
      </c>
      <c r="C31" s="10">
        <v>126656.17</v>
      </c>
      <c r="D31" s="6" t="e">
        <f>$C31/#REF!</f>
        <v>#REF!</v>
      </c>
      <c r="E31" s="5"/>
      <c r="F31" s="23"/>
    </row>
    <row r="32" spans="1:6" s="2" customFormat="1" ht="12.75" customHeight="1" x14ac:dyDescent="0.25">
      <c r="A32" s="1" t="s">
        <v>21</v>
      </c>
      <c r="B32" s="30">
        <v>12.93</v>
      </c>
      <c r="C32" s="10">
        <v>13706.64</v>
      </c>
      <c r="D32" s="6" t="e">
        <f>$C32/#REF!</f>
        <v>#REF!</v>
      </c>
      <c r="E32" s="5"/>
      <c r="F32" s="23"/>
    </row>
    <row r="33" spans="1:6" s="2" customFormat="1" ht="12.75" customHeight="1" x14ac:dyDescent="0.25">
      <c r="A33" s="1"/>
      <c r="B33" s="77">
        <f>SUM(B30:B32)</f>
        <v>161.66000000000003</v>
      </c>
      <c r="C33" s="16" t="e">
        <f>+B33-#REF!</f>
        <v>#REF!</v>
      </c>
      <c r="D33" s="17" t="e">
        <f>$C33/#REF!</f>
        <v>#REF!</v>
      </c>
      <c r="E33" s="18">
        <f>SUM(E31:E32)</f>
        <v>0</v>
      </c>
      <c r="F33" s="18">
        <f>SUM(F31:F32)</f>
        <v>0</v>
      </c>
    </row>
    <row r="34" spans="1:6" s="2" customFormat="1" ht="12.75" customHeight="1" x14ac:dyDescent="0.25">
      <c r="A34" s="19" t="s">
        <v>22</v>
      </c>
      <c r="B34" s="78"/>
      <c r="C34" s="21"/>
      <c r="D34" s="6"/>
      <c r="E34" s="9"/>
      <c r="F34" s="9"/>
    </row>
    <row r="35" spans="1:6" s="2" customFormat="1" ht="12.75" customHeight="1" x14ac:dyDescent="0.25">
      <c r="A35" s="1" t="s">
        <v>23</v>
      </c>
      <c r="B35" s="71">
        <v>0.92193999999999998</v>
      </c>
      <c r="C35" s="21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79"/>
      <c r="C36" s="21"/>
      <c r="D36" s="6"/>
      <c r="E36" s="25"/>
      <c r="F36" s="25"/>
    </row>
    <row r="37" spans="1:6" s="2" customFormat="1" ht="12.75" customHeight="1" x14ac:dyDescent="0.25">
      <c r="A37" s="3" t="s">
        <v>24</v>
      </c>
      <c r="B37" s="77">
        <f>+B33+B35</f>
        <v>162.58194000000003</v>
      </c>
      <c r="C37" s="16" t="e">
        <f>+B37-#REF!</f>
        <v>#REF!</v>
      </c>
      <c r="D37" s="17" t="e">
        <f>$C37/#REF!</f>
        <v>#REF!</v>
      </c>
      <c r="E37" s="18">
        <f>+E33+E35</f>
        <v>0</v>
      </c>
      <c r="F37" s="18">
        <f>+F36+F33+F35</f>
        <v>0</v>
      </c>
    </row>
    <row r="38" spans="1:6" s="2" customFormat="1" ht="12.75" customHeight="1" x14ac:dyDescent="0.25">
      <c r="B38" s="82"/>
      <c r="C38" s="21"/>
      <c r="D38" s="6"/>
      <c r="E38" s="11"/>
      <c r="F38" s="11" t="s">
        <v>1</v>
      </c>
    </row>
    <row r="39" spans="1:6" s="2" customFormat="1" ht="12.75" customHeight="1" x14ac:dyDescent="0.25">
      <c r="A39" s="19" t="s">
        <v>25</v>
      </c>
      <c r="B39" s="82" t="s">
        <v>1</v>
      </c>
      <c r="C39" s="21"/>
      <c r="D39" s="6"/>
      <c r="E39" s="11" t="s">
        <v>1</v>
      </c>
      <c r="F39" s="11" t="s">
        <v>1</v>
      </c>
    </row>
    <row r="40" spans="1:6" s="2" customFormat="1" ht="12.75" customHeight="1" x14ac:dyDescent="0.25">
      <c r="A40" s="19" t="s">
        <v>26</v>
      </c>
      <c r="B40" s="82"/>
      <c r="C40" s="21"/>
      <c r="D40" s="6"/>
      <c r="E40" s="5"/>
      <c r="F40" s="5"/>
    </row>
    <row r="41" spans="1:6" s="2" customFormat="1" ht="12.75" customHeight="1" x14ac:dyDescent="0.25">
      <c r="A41" s="1" t="s">
        <v>27</v>
      </c>
      <c r="B41" s="83">
        <v>702</v>
      </c>
      <c r="C41" s="21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83">
        <v>1458</v>
      </c>
      <c r="C42" s="21" t="e">
        <f>+B42-#REF!</f>
        <v>#REF!</v>
      </c>
      <c r="D42" s="6" t="e">
        <f>$C42/#REF!</f>
        <v>#REF!</v>
      </c>
      <c r="E42" s="15"/>
      <c r="F42" s="15"/>
    </row>
    <row r="43" spans="1:6" s="2" customFormat="1" ht="12.75" customHeight="1" x14ac:dyDescent="0.25">
      <c r="A43" s="1"/>
      <c r="B43" s="77">
        <f>SUM(B41:B42)</f>
        <v>2160</v>
      </c>
      <c r="C43" s="16" t="e">
        <f>+B43-#REF!</f>
        <v>#REF!</v>
      </c>
      <c r="D43" s="17" t="e">
        <f>$C43/#REF!</f>
        <v>#REF!</v>
      </c>
      <c r="E43" s="18">
        <f>SUM(E41:E42)</f>
        <v>0</v>
      </c>
      <c r="F43" s="18">
        <f>SUM(F41:F42)</f>
        <v>0</v>
      </c>
    </row>
    <row r="44" spans="1:6" s="2" customFormat="1" ht="12.75" customHeight="1" x14ac:dyDescent="0.25">
      <c r="A44" s="19" t="s">
        <v>29</v>
      </c>
      <c r="B44" s="84"/>
      <c r="C44" s="21"/>
      <c r="D44" s="6"/>
      <c r="E44" s="31"/>
      <c r="F44" s="31"/>
    </row>
    <row r="45" spans="1:6" s="2" customFormat="1" ht="12.75" customHeight="1" x14ac:dyDescent="0.25">
      <c r="A45" s="1" t="s">
        <v>30</v>
      </c>
      <c r="B45" s="85">
        <v>232.49</v>
      </c>
      <c r="C45" s="43"/>
      <c r="D45" s="6" t="e">
        <f>$C45/#REF!</f>
        <v>#REF!</v>
      </c>
      <c r="E45" s="11"/>
      <c r="F45" s="11"/>
    </row>
    <row r="46" spans="1:6" s="2" customFormat="1" ht="12.75" customHeight="1" x14ac:dyDescent="0.25">
      <c r="A46" s="1"/>
      <c r="B46" s="77">
        <f>SUM(B45)</f>
        <v>232.49</v>
      </c>
      <c r="C46" s="16" t="e">
        <f>+B46-#REF!</f>
        <v>#REF!</v>
      </c>
      <c r="D46" s="17" t="e">
        <f>$C46/#REF!</f>
        <v>#REF!</v>
      </c>
      <c r="E46" s="18">
        <f>SUM(E45)</f>
        <v>0</v>
      </c>
      <c r="F46" s="18">
        <f>SUM(F45)</f>
        <v>0</v>
      </c>
    </row>
    <row r="47" spans="1:6" s="2" customFormat="1" ht="12.75" customHeight="1" x14ac:dyDescent="0.25">
      <c r="A47" s="1"/>
      <c r="B47" s="79"/>
      <c r="C47" s="32"/>
      <c r="D47" s="33"/>
      <c r="E47" s="25"/>
      <c r="F47" s="25"/>
    </row>
    <row r="48" spans="1:6" s="2" customFormat="1" ht="12.75" customHeight="1" x14ac:dyDescent="0.25">
      <c r="A48" s="34" t="s">
        <v>31</v>
      </c>
      <c r="B48" s="30">
        <v>-29.88</v>
      </c>
      <c r="C48" s="10">
        <v>-97030.3</v>
      </c>
      <c r="D48" s="6" t="e">
        <f>$C48/#REF!</f>
        <v>#REF!</v>
      </c>
      <c r="E48" s="35"/>
      <c r="F48" s="25"/>
    </row>
    <row r="49" spans="1:7" s="2" customFormat="1" ht="12.75" customHeight="1" x14ac:dyDescent="0.25">
      <c r="A49" s="1"/>
      <c r="B49" s="79"/>
      <c r="C49" s="24"/>
      <c r="D49" s="33"/>
      <c r="E49" s="25"/>
      <c r="F49" s="25"/>
    </row>
    <row r="50" spans="1:7" s="2" customFormat="1" ht="12.75" customHeight="1" x14ac:dyDescent="0.25">
      <c r="A50" s="19" t="s">
        <v>32</v>
      </c>
      <c r="B50" s="78"/>
      <c r="C50" s="20"/>
      <c r="D50" s="6"/>
      <c r="E50" s="9"/>
      <c r="F50" s="9"/>
    </row>
    <row r="51" spans="1:7" s="2" customFormat="1" ht="12.75" customHeight="1" x14ac:dyDescent="0.25">
      <c r="A51" s="1" t="s">
        <v>33</v>
      </c>
      <c r="B51" s="71">
        <v>86.79</v>
      </c>
      <c r="C51" s="10">
        <f>19881.68+57541.87</f>
        <v>77423.55</v>
      </c>
      <c r="D51" s="6" t="e">
        <f>$C51/#REF!</f>
        <v>#REF!</v>
      </c>
      <c r="E51" s="5"/>
      <c r="F51" s="5"/>
    </row>
    <row r="52" spans="1:7" s="2" customFormat="1" ht="12.75" customHeight="1" x14ac:dyDescent="0.25">
      <c r="A52" s="1" t="s">
        <v>34</v>
      </c>
      <c r="B52" s="71">
        <v>264.61</v>
      </c>
      <c r="C52" s="10">
        <f>+'[1]E.R. ACUMULADO'!E55</f>
        <v>58189.079999999958</v>
      </c>
      <c r="D52" s="6" t="e">
        <f>$C52/#REF!</f>
        <v>#REF!</v>
      </c>
      <c r="E52" s="15"/>
      <c r="F52" s="15"/>
    </row>
    <row r="53" spans="1:7" s="2" customFormat="1" ht="12.75" customHeight="1" x14ac:dyDescent="0.25">
      <c r="A53" s="1"/>
      <c r="B53" s="77">
        <f>SUM(B51:B52)</f>
        <v>351.40000000000003</v>
      </c>
      <c r="C53" s="16" t="e">
        <f>+B53-#REF!</f>
        <v>#REF!</v>
      </c>
      <c r="D53" s="17" t="e">
        <f>$C53/#REF!</f>
        <v>#REF!</v>
      </c>
      <c r="E53" s="18">
        <f>SUM(E51:E52)</f>
        <v>0</v>
      </c>
      <c r="F53" s="18">
        <f>SUM(F51:F52)</f>
        <v>0</v>
      </c>
    </row>
    <row r="54" spans="1:7" s="2" customFormat="1" ht="12.75" customHeight="1" x14ac:dyDescent="0.25">
      <c r="A54" s="1"/>
      <c r="B54" s="81"/>
      <c r="C54" s="21"/>
      <c r="D54" s="6"/>
      <c r="E54" s="5"/>
      <c r="F54" s="5"/>
    </row>
    <row r="55" spans="1:7" s="2" customFormat="1" ht="12.75" customHeight="1" x14ac:dyDescent="0.25">
      <c r="A55" s="3" t="s">
        <v>35</v>
      </c>
      <c r="B55" s="77">
        <f>+B53+B46+B43+B48</f>
        <v>2714.01</v>
      </c>
      <c r="C55" s="16" t="e">
        <f>+B55-#REF!</f>
        <v>#REF!</v>
      </c>
      <c r="D55" s="17" t="e">
        <f>$C55/#REF!</f>
        <v>#REF!</v>
      </c>
      <c r="E55" s="18">
        <f>+E53+E46+E43</f>
        <v>0</v>
      </c>
      <c r="F55" s="18">
        <f>+F53+F46+F43</f>
        <v>0</v>
      </c>
    </row>
    <row r="56" spans="1:7" s="2" customFormat="1" ht="12.75" customHeight="1" x14ac:dyDescent="0.25">
      <c r="A56" s="34"/>
      <c r="B56" s="86"/>
      <c r="C56" s="21"/>
      <c r="D56" s="6"/>
      <c r="E56" s="36"/>
      <c r="F56" s="36"/>
    </row>
    <row r="57" spans="1:7" s="2" customFormat="1" ht="12.75" customHeight="1" thickBot="1" x14ac:dyDescent="0.3">
      <c r="A57" s="37" t="s">
        <v>36</v>
      </c>
      <c r="B57" s="80">
        <f>+B55+B37</f>
        <v>2876.5919400000002</v>
      </c>
      <c r="C57" s="27" t="e">
        <f>+B57-#REF!</f>
        <v>#REF!</v>
      </c>
      <c r="D57" s="28" t="e">
        <f>$C57/#REF!</f>
        <v>#REF!</v>
      </c>
      <c r="E57" s="29">
        <f>+E55+E37+E48</f>
        <v>0</v>
      </c>
      <c r="F57" s="29">
        <f>+F55+F37</f>
        <v>0</v>
      </c>
    </row>
    <row r="58" spans="1:7" s="2" customFormat="1" ht="12.75" customHeight="1" thickTop="1" thickBot="1" x14ac:dyDescent="0.3">
      <c r="A58" s="1"/>
      <c r="B58" s="87"/>
      <c r="C58" s="21"/>
      <c r="D58" s="6"/>
      <c r="E58" s="11"/>
      <c r="F58" s="11"/>
    </row>
    <row r="59" spans="1:7" s="2" customFormat="1" ht="12.75" customHeight="1" thickTop="1" x14ac:dyDescent="0.25">
      <c r="A59" s="1"/>
      <c r="B59" s="95"/>
      <c r="C59" s="21"/>
      <c r="D59" s="6"/>
      <c r="E59" s="11"/>
      <c r="F59" s="11"/>
    </row>
    <row r="60" spans="1:7" s="2" customFormat="1" ht="12.75" customHeight="1" x14ac:dyDescent="0.25">
      <c r="A60" s="34"/>
      <c r="B60" s="76"/>
      <c r="D60" s="6"/>
      <c r="E60" s="9"/>
      <c r="F60" s="9"/>
    </row>
    <row r="61" spans="1:7" ht="12.75" customHeight="1" x14ac:dyDescent="0.25">
      <c r="A61" s="96" t="s">
        <v>75</v>
      </c>
      <c r="B61" s="96"/>
      <c r="C61" s="34"/>
      <c r="D61" s="92"/>
      <c r="E61" s="97"/>
      <c r="F61" s="97"/>
      <c r="G61" s="97"/>
    </row>
    <row r="62" spans="1:7" ht="12.75" customHeight="1" x14ac:dyDescent="0.25">
      <c r="A62" s="94" t="s">
        <v>77</v>
      </c>
      <c r="B62" s="94" t="s">
        <v>76</v>
      </c>
      <c r="D62" s="93"/>
      <c r="E62" s="98"/>
      <c r="F62" s="98"/>
      <c r="G62" s="98"/>
    </row>
    <row r="63" spans="1:7" ht="12.75" customHeight="1" x14ac:dyDescent="0.25">
      <c r="A63" s="34"/>
      <c r="B63" s="76"/>
      <c r="E63" s="9"/>
      <c r="F63" s="9"/>
    </row>
    <row r="64" spans="1:7" ht="12.75" customHeight="1" x14ac:dyDescent="0.25">
      <c r="A64" s="34"/>
      <c r="B64" s="76"/>
      <c r="E64" s="9"/>
      <c r="F64" s="9"/>
    </row>
    <row r="65" spans="1:6" ht="12.75" customHeight="1" x14ac:dyDescent="0.25">
      <c r="A65" s="34"/>
      <c r="B65" s="76"/>
      <c r="E65" s="9"/>
      <c r="F65" s="9"/>
    </row>
    <row r="66" spans="1:6" ht="12.75" customHeight="1" x14ac:dyDescent="0.25">
      <c r="A66" s="3"/>
      <c r="B66" s="75"/>
      <c r="E66" s="7"/>
      <c r="F66" s="7"/>
    </row>
    <row r="67" spans="1:6" ht="12.75" customHeight="1" x14ac:dyDescent="0.25">
      <c r="A67" s="39"/>
      <c r="B67" s="89"/>
      <c r="E67" s="40"/>
      <c r="F67" s="40"/>
    </row>
    <row r="72" spans="1:6" ht="12.75" customHeight="1" x14ac:dyDescent="0.25">
      <c r="A72" s="3"/>
      <c r="B72" s="75"/>
      <c r="E72" s="7"/>
      <c r="F72" s="7"/>
    </row>
    <row r="73" spans="1:6" ht="12.75" customHeight="1" x14ac:dyDescent="0.25">
      <c r="A73" s="39"/>
      <c r="B73" s="89"/>
      <c r="E73" s="40"/>
      <c r="F73" s="40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  <pageSetUpPr fitToPage="1"/>
  </sheetPr>
  <dimension ref="A1:B56"/>
  <sheetViews>
    <sheetView tabSelected="1" topLeftCell="A49" zoomScale="110" zoomScaleNormal="110" workbookViewId="0">
      <selection activeCell="B12" sqref="B12"/>
    </sheetView>
  </sheetViews>
  <sheetFormatPr baseColWidth="10" defaultRowHeight="15.75" customHeight="1" x14ac:dyDescent="0.25"/>
  <cols>
    <col min="1" max="1" width="62.28515625" style="41" customWidth="1"/>
    <col min="2" max="2" width="30.7109375" style="74" customWidth="1"/>
    <col min="3" max="16384" width="11.42578125" style="41"/>
  </cols>
  <sheetData>
    <row r="1" spans="1:2" ht="15.75" customHeight="1" x14ac:dyDescent="0.25">
      <c r="A1" s="102" t="s">
        <v>67</v>
      </c>
      <c r="B1" s="102"/>
    </row>
    <row r="2" spans="1:2" ht="15.75" customHeight="1" x14ac:dyDescent="0.25">
      <c r="A2" s="102" t="s">
        <v>68</v>
      </c>
      <c r="B2" s="102"/>
    </row>
    <row r="3" spans="1:2" ht="15.75" customHeight="1" x14ac:dyDescent="0.25">
      <c r="A3" s="102" t="s">
        <v>69</v>
      </c>
      <c r="B3" s="102"/>
    </row>
    <row r="4" spans="1:2" ht="15.75" customHeight="1" x14ac:dyDescent="0.25">
      <c r="A4" s="103" t="s">
        <v>81</v>
      </c>
      <c r="B4" s="103"/>
    </row>
    <row r="5" spans="1:2" ht="15.75" customHeight="1" x14ac:dyDescent="0.25">
      <c r="A5" s="103" t="s">
        <v>71</v>
      </c>
      <c r="B5" s="103"/>
    </row>
    <row r="6" spans="1:2" ht="25.5" customHeight="1" x14ac:dyDescent="0.25">
      <c r="A6" s="91"/>
      <c r="B6" s="91"/>
    </row>
    <row r="7" spans="1:2" ht="15.75" customHeight="1" x14ac:dyDescent="0.25">
      <c r="A7" s="45" t="s">
        <v>37</v>
      </c>
      <c r="B7" s="61"/>
    </row>
    <row r="8" spans="1:2" ht="15.75" customHeight="1" x14ac:dyDescent="0.25">
      <c r="A8" s="46" t="s">
        <v>38</v>
      </c>
      <c r="B8" s="60">
        <v>279.58999999999997</v>
      </c>
    </row>
    <row r="9" spans="1:2" ht="15.75" customHeight="1" x14ac:dyDescent="0.25">
      <c r="A9" s="46" t="s">
        <v>39</v>
      </c>
      <c r="B9" s="60">
        <v>70.099999999999994</v>
      </c>
    </row>
    <row r="10" spans="1:2" ht="15.75" customHeight="1" x14ac:dyDescent="0.25">
      <c r="A10" s="46" t="s">
        <v>40</v>
      </c>
      <c r="B10" s="60">
        <v>150.63</v>
      </c>
    </row>
    <row r="11" spans="1:2" ht="15.75" customHeight="1" x14ac:dyDescent="0.25">
      <c r="A11" s="46" t="s">
        <v>41</v>
      </c>
      <c r="B11" s="60">
        <v>117.28</v>
      </c>
    </row>
    <row r="12" spans="1:2" ht="15.75" customHeight="1" x14ac:dyDescent="0.25">
      <c r="A12" s="47"/>
      <c r="B12" s="62">
        <f>SUM(B8:B11)</f>
        <v>617.59999999999991</v>
      </c>
    </row>
    <row r="13" spans="1:2" ht="15.75" customHeight="1" x14ac:dyDescent="0.25">
      <c r="A13" s="46"/>
      <c r="B13" s="63"/>
    </row>
    <row r="14" spans="1:2" ht="15.75" customHeight="1" x14ac:dyDescent="0.25">
      <c r="A14" s="48" t="s">
        <v>42</v>
      </c>
      <c r="B14" s="60">
        <v>0</v>
      </c>
    </row>
    <row r="15" spans="1:2" ht="15.75" customHeight="1" x14ac:dyDescent="0.25">
      <c r="A15" s="48" t="s">
        <v>43</v>
      </c>
      <c r="B15" s="60">
        <v>393.12</v>
      </c>
    </row>
    <row r="16" spans="1:2" ht="15.75" customHeight="1" x14ac:dyDescent="0.25">
      <c r="A16" s="48"/>
      <c r="B16" s="64"/>
    </row>
    <row r="17" spans="1:2" ht="15.75" customHeight="1" thickBot="1" x14ac:dyDescent="0.3">
      <c r="A17" s="49" t="s">
        <v>44</v>
      </c>
      <c r="B17" s="65">
        <f>+B12+B14+B15</f>
        <v>1010.7199999999999</v>
      </c>
    </row>
    <row r="18" spans="1:2" ht="15.75" customHeight="1" x14ac:dyDescent="0.25">
      <c r="A18" s="50"/>
      <c r="B18" s="66"/>
    </row>
    <row r="19" spans="1:2" s="1" customFormat="1" ht="15.75" customHeight="1" x14ac:dyDescent="0.25">
      <c r="A19" s="51" t="s">
        <v>45</v>
      </c>
      <c r="B19" s="67">
        <v>0</v>
      </c>
    </row>
    <row r="20" spans="1:2" ht="15.75" customHeight="1" x14ac:dyDescent="0.25">
      <c r="A20" s="50" t="s">
        <v>46</v>
      </c>
      <c r="B20" s="67">
        <v>0</v>
      </c>
    </row>
    <row r="21" spans="1:2" ht="15.75" customHeight="1" x14ac:dyDescent="0.25">
      <c r="A21" s="47" t="s">
        <v>47</v>
      </c>
      <c r="B21" s="63"/>
    </row>
    <row r="22" spans="1:2" ht="15.75" customHeight="1" x14ac:dyDescent="0.25">
      <c r="A22" s="48" t="s">
        <v>48</v>
      </c>
      <c r="B22" s="42">
        <v>511.19</v>
      </c>
    </row>
    <row r="23" spans="1:2" ht="15.75" customHeight="1" x14ac:dyDescent="0.25">
      <c r="A23" s="48" t="s">
        <v>49</v>
      </c>
      <c r="B23" s="42">
        <v>8.25</v>
      </c>
    </row>
    <row r="24" spans="1:2" ht="15.75" customHeight="1" x14ac:dyDescent="0.25">
      <c r="A24" s="48" t="s">
        <v>50</v>
      </c>
      <c r="B24" s="42">
        <v>194.19</v>
      </c>
    </row>
    <row r="25" spans="1:2" ht="15.75" customHeight="1" x14ac:dyDescent="0.25">
      <c r="A25" s="48" t="s">
        <v>51</v>
      </c>
      <c r="B25" s="42">
        <v>4.4400000000000004</v>
      </c>
    </row>
    <row r="26" spans="1:2" ht="15.75" customHeight="1" x14ac:dyDescent="0.25">
      <c r="A26" s="48" t="s">
        <v>52</v>
      </c>
      <c r="B26" s="42">
        <v>10.8</v>
      </c>
    </row>
    <row r="27" spans="1:2" ht="15.75" customHeight="1" x14ac:dyDescent="0.25">
      <c r="A27" s="48" t="s">
        <v>53</v>
      </c>
      <c r="B27" s="42">
        <v>46.1</v>
      </c>
    </row>
    <row r="28" spans="1:2" ht="15.75" customHeight="1" x14ac:dyDescent="0.25">
      <c r="A28" s="48"/>
      <c r="B28" s="62">
        <f>SUM(B19:B27)</f>
        <v>774.97000000000014</v>
      </c>
    </row>
    <row r="29" spans="1:2" ht="15.75" customHeight="1" x14ac:dyDescent="0.25">
      <c r="A29" s="48"/>
      <c r="B29" s="64"/>
    </row>
    <row r="30" spans="1:2" ht="15.75" customHeight="1" x14ac:dyDescent="0.25">
      <c r="A30" s="48" t="s">
        <v>54</v>
      </c>
      <c r="B30" s="42">
        <v>16.71</v>
      </c>
    </row>
    <row r="31" spans="1:2" ht="15.75" customHeight="1" x14ac:dyDescent="0.25">
      <c r="A31" s="48"/>
      <c r="B31" s="64"/>
    </row>
    <row r="32" spans="1:2" ht="15.75" customHeight="1" thickBot="1" x14ac:dyDescent="0.3">
      <c r="A32" s="49" t="s">
        <v>55</v>
      </c>
      <c r="B32" s="65">
        <f>+B30+B28</f>
        <v>791.68000000000018</v>
      </c>
    </row>
    <row r="33" spans="1:2" ht="15.75" customHeight="1" x14ac:dyDescent="0.25">
      <c r="A33" s="52"/>
      <c r="B33" s="66"/>
    </row>
    <row r="34" spans="1:2" ht="15.75" customHeight="1" x14ac:dyDescent="0.25">
      <c r="A34" s="53" t="s">
        <v>56</v>
      </c>
      <c r="B34" s="68">
        <f>+B17-B32</f>
        <v>219.03999999999974</v>
      </c>
    </row>
    <row r="35" spans="1:2" ht="15.75" customHeight="1" x14ac:dyDescent="0.25">
      <c r="A35" s="54"/>
      <c r="B35" s="66"/>
    </row>
    <row r="36" spans="1:2" ht="15.75" customHeight="1" x14ac:dyDescent="0.25">
      <c r="A36" s="44" t="s">
        <v>57</v>
      </c>
      <c r="B36" s="63"/>
    </row>
    <row r="37" spans="1:2" ht="15.75" customHeight="1" x14ac:dyDescent="0.25">
      <c r="A37" s="55" t="s">
        <v>58</v>
      </c>
      <c r="B37" s="42">
        <v>81.39</v>
      </c>
    </row>
    <row r="38" spans="1:2" ht="15.75" customHeight="1" x14ac:dyDescent="0.25">
      <c r="A38" s="90" t="s">
        <v>74</v>
      </c>
      <c r="B38" s="69">
        <v>0.21</v>
      </c>
    </row>
    <row r="39" spans="1:2" ht="15.75" customHeight="1" x14ac:dyDescent="0.25">
      <c r="A39" s="90"/>
      <c r="B39" s="69"/>
    </row>
    <row r="40" spans="1:2" s="1" customFormat="1" ht="15.75" customHeight="1" x14ac:dyDescent="0.25">
      <c r="A40" s="56" t="s">
        <v>43</v>
      </c>
      <c r="B40" s="70"/>
    </row>
    <row r="41" spans="1:2" s="1" customFormat="1" ht="15.75" customHeight="1" x14ac:dyDescent="0.25">
      <c r="A41" s="57" t="s">
        <v>59</v>
      </c>
      <c r="B41" s="42">
        <v>2.75</v>
      </c>
    </row>
    <row r="42" spans="1:2" ht="15.75" customHeight="1" x14ac:dyDescent="0.25">
      <c r="A42" s="58"/>
      <c r="B42" s="66"/>
    </row>
    <row r="43" spans="1:2" ht="15.75" customHeight="1" x14ac:dyDescent="0.25">
      <c r="A43" s="45" t="s">
        <v>60</v>
      </c>
      <c r="B43" s="62">
        <f>+B37+B38+B41</f>
        <v>84.35</v>
      </c>
    </row>
    <row r="44" spans="1:2" ht="15.75" customHeight="1" x14ac:dyDescent="0.25">
      <c r="A44" s="54"/>
      <c r="B44" s="66"/>
    </row>
    <row r="45" spans="1:2" ht="15.75" customHeight="1" x14ac:dyDescent="0.25">
      <c r="A45" s="44" t="s">
        <v>61</v>
      </c>
      <c r="B45" s="63"/>
    </row>
    <row r="46" spans="1:2" ht="15.75" customHeight="1" x14ac:dyDescent="0.25">
      <c r="A46" s="55" t="s">
        <v>62</v>
      </c>
      <c r="B46" s="42">
        <v>1.04</v>
      </c>
    </row>
    <row r="47" spans="1:2" ht="15.75" customHeight="1" x14ac:dyDescent="0.25">
      <c r="A47" s="55" t="str">
        <f>+'[2]E.R. ACUMULADO'!B51</f>
        <v>GASTOS DE IMPUETOS IOF</v>
      </c>
      <c r="B47" s="42">
        <v>0.09</v>
      </c>
    </row>
    <row r="48" spans="1:2" ht="15.75" customHeight="1" x14ac:dyDescent="0.25">
      <c r="A48" s="55" t="s">
        <v>63</v>
      </c>
      <c r="B48" s="42">
        <v>3.6</v>
      </c>
    </row>
    <row r="49" spans="1:2" ht="15.75" customHeight="1" x14ac:dyDescent="0.25">
      <c r="A49" s="48" t="s">
        <v>64</v>
      </c>
      <c r="B49" s="42">
        <v>1.61</v>
      </c>
    </row>
    <row r="50" spans="1:2" ht="15.75" customHeight="1" x14ac:dyDescent="0.25">
      <c r="A50" s="48" t="s">
        <v>65</v>
      </c>
      <c r="B50" s="71">
        <v>32.44</v>
      </c>
    </row>
    <row r="51" spans="1:2" ht="15.75" customHeight="1" x14ac:dyDescent="0.25">
      <c r="A51" s="54" t="s">
        <v>66</v>
      </c>
      <c r="B51" s="62">
        <f>SUM(B46:B50)</f>
        <v>38.78</v>
      </c>
    </row>
    <row r="52" spans="1:2" ht="15.75" customHeight="1" x14ac:dyDescent="0.25">
      <c r="A52" s="52"/>
      <c r="B52" s="72"/>
    </row>
    <row r="53" spans="1:2" ht="15.75" customHeight="1" thickBot="1" x14ac:dyDescent="0.3">
      <c r="A53" s="59" t="s">
        <v>72</v>
      </c>
      <c r="B53" s="73">
        <f>B34+B43-B51</f>
        <v>264.60999999999979</v>
      </c>
    </row>
    <row r="54" spans="1:2" ht="15.75" customHeight="1" thickTop="1" x14ac:dyDescent="0.25"/>
    <row r="55" spans="1:2" ht="15.75" customHeight="1" x14ac:dyDescent="0.25">
      <c r="A55" s="96" t="s">
        <v>78</v>
      </c>
      <c r="B55" s="96"/>
    </row>
    <row r="56" spans="1:2" ht="15.75" customHeight="1" x14ac:dyDescent="0.25">
      <c r="A56" s="94" t="s">
        <v>77</v>
      </c>
      <c r="B56" s="94" t="s">
        <v>79</v>
      </c>
    </row>
  </sheetData>
  <mergeCells count="6">
    <mergeCell ref="A55:B55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julio fuentes</cp:lastModifiedBy>
  <cp:lastPrinted>2018-10-10T22:57:28Z</cp:lastPrinted>
  <dcterms:created xsi:type="dcterms:W3CDTF">2017-04-20T21:35:40Z</dcterms:created>
  <dcterms:modified xsi:type="dcterms:W3CDTF">2018-10-23T22:51:43Z</dcterms:modified>
</cp:coreProperties>
</file>