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bookViews>
    <workbookView xWindow="0" yWindow="0" windowWidth="20490" windowHeight="6930"/>
  </bookViews>
  <sheets>
    <sheet name="Estado de Resultados" sheetId="1" r:id="rId1"/>
    <sheet name="Balance Genera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2" l="1"/>
  <c r="F41" i="2"/>
  <c r="H33" i="2"/>
  <c r="F33" i="2"/>
  <c r="H29" i="2"/>
  <c r="H34" i="2" s="1"/>
  <c r="H42" i="2" s="1"/>
  <c r="F29" i="2"/>
  <c r="F34" i="2" s="1"/>
  <c r="F42" i="2" s="1"/>
  <c r="H21" i="2"/>
  <c r="H22" i="2" s="1"/>
  <c r="F21" i="2"/>
  <c r="F14" i="2"/>
  <c r="F22" i="2" s="1"/>
  <c r="H36" i="1"/>
  <c r="F36" i="1"/>
  <c r="H29" i="1"/>
  <c r="F29" i="1"/>
  <c r="H24" i="1"/>
  <c r="F24" i="1"/>
  <c r="H16" i="1"/>
  <c r="F16" i="1"/>
  <c r="H10" i="1"/>
  <c r="H38" i="1" s="1"/>
  <c r="H42" i="1" s="1"/>
  <c r="H46" i="1" s="1"/>
  <c r="H48" i="1" s="1"/>
  <c r="F10" i="1"/>
  <c r="F38" i="1" s="1"/>
  <c r="F42" i="1" s="1"/>
  <c r="F46" i="1" s="1"/>
  <c r="F48" i="1" s="1"/>
  <c r="H18" i="1" l="1"/>
  <c r="F18" i="1"/>
</calcChain>
</file>

<file path=xl/sharedStrings.xml><?xml version="1.0" encoding="utf-8"?>
<sst xmlns="http://schemas.openxmlformats.org/spreadsheetml/2006/main" count="105" uniqueCount="70">
  <si>
    <t>ADMINISTRADORA DE FONDOS DE PENSIONES CRECER. S.A</t>
  </si>
  <si>
    <t>ESTADO DE RESULTADOS DEL 1 DE ENERO AL 30 DE SEPTIEMBRE</t>
  </si>
  <si>
    <t>(Expresados en dólares de los Estados Unidos de América)</t>
  </si>
  <si>
    <t xml:space="preserve">INGRESOS POR ADMINISTRACION DE FONDOS DE PENSIONES                    </t>
  </si>
  <si>
    <t xml:space="preserve">INGRESOS POR COMISIONES POR ADMINISTRACION DE FONDOS                  </t>
  </si>
  <si>
    <t>$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</si>
  <si>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</si>
  <si>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</si>
  <si>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</si>
  <si>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</si>
  <si>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</si>
  <si>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</si>
  <si>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</si>
  <si>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</si>
  <si>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</si>
  <si>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</si>
  <si>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</si>
  <si>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</si>
  <si>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</si>
  <si>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</si>
  <si>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</si>
  <si>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</si>
  <si>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</si>
  <si>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</si>
  <si>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</si>
  <si>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</si>
  <si>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</si>
  <si>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</si>
  <si>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</si>
  <si>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</si>
  <si>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ACCION</t>
  </si>
  <si>
    <t>RUTH DEL CASTILLO DE SOLORZANO</t>
  </si>
  <si>
    <t>ROLANDO CISNEROS PINEDA</t>
  </si>
  <si>
    <t>MARIA EUGENIA VARGAS</t>
  </si>
  <si>
    <t>PRESIDENTA EJECUTIVA Y REPRESENTANTE LEGAL</t>
  </si>
  <si>
    <t>DIRECTOR DE GESTION HUMANA Y FINANZAS</t>
  </si>
  <si>
    <t>CONTADOR GENERAL</t>
  </si>
  <si>
    <t>BALANCE GENERAL AL 30 DE SEPTIEMBRE DE 2018 Y 31 DE DICIEMBRE DE 2017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</si>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</sst>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_);\(#,##0.000000\)"/>
  </numFmts>
  <fonts count="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3" borderId="0" xfId="0" applyFont="1" applyFill="1"/>
    <xf numFmtId="49" fontId="1" fillId="3" borderId="0" xfId="0" applyNumberFormat="1" applyFont="1" applyFill="1"/>
    <xf numFmtId="0" fontId="1" fillId="3" borderId="0" xfId="0" applyFont="1" applyFill="1" applyAlignment="1">
      <alignment horizontal="right"/>
    </xf>
    <xf numFmtId="0" fontId="4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right"/>
    </xf>
    <xf numFmtId="38" fontId="1" fillId="3" borderId="0" xfId="0" applyNumberFormat="1" applyFont="1" applyFill="1" applyAlignment="1">
      <alignment horizontal="right"/>
    </xf>
    <xf numFmtId="49" fontId="3" fillId="3" borderId="0" xfId="0" applyNumberFormat="1" applyFont="1" applyFill="1" applyAlignment="1">
      <alignment horizontal="left"/>
    </xf>
    <xf numFmtId="49" fontId="1" fillId="3" borderId="0" xfId="0" applyNumberFormat="1" applyFont="1" applyFill="1" applyAlignment="1">
      <alignment horizontal="left"/>
    </xf>
    <xf numFmtId="38" fontId="3" fillId="3" borderId="0" xfId="0" applyNumberFormat="1" applyFont="1" applyFill="1" applyBorder="1" applyAlignment="1">
      <alignment horizontal="right"/>
    </xf>
    <xf numFmtId="38" fontId="1" fillId="3" borderId="1" xfId="0" applyNumberFormat="1" applyFont="1" applyFill="1" applyBorder="1" applyAlignment="1">
      <alignment horizontal="right"/>
    </xf>
    <xf numFmtId="38" fontId="3" fillId="3" borderId="2" xfId="0" applyNumberFormat="1" applyFont="1" applyFill="1" applyBorder="1" applyAlignment="1">
      <alignment horizontal="right"/>
    </xf>
    <xf numFmtId="38" fontId="1" fillId="3" borderId="0" xfId="0" applyNumberFormat="1" applyFont="1" applyFill="1" applyBorder="1" applyAlignment="1">
      <alignment horizontal="right"/>
    </xf>
    <xf numFmtId="37" fontId="1" fillId="3" borderId="1" xfId="0" applyNumberFormat="1" applyFont="1" applyFill="1" applyBorder="1" applyAlignment="1">
      <alignment horizontal="right"/>
    </xf>
    <xf numFmtId="37" fontId="1" fillId="3" borderId="0" xfId="0" applyNumberFormat="1" applyFont="1" applyFill="1" applyAlignment="1">
      <alignment horizontal="right"/>
    </xf>
    <xf numFmtId="37" fontId="3" fillId="3" borderId="2" xfId="0" applyNumberFormat="1" applyFont="1" applyFill="1" applyBorder="1" applyAlignment="1">
      <alignment horizontal="right"/>
    </xf>
    <xf numFmtId="37" fontId="3" fillId="3" borderId="0" xfId="0" applyNumberFormat="1" applyFont="1" applyFill="1" applyBorder="1" applyAlignment="1">
      <alignment horizontal="right"/>
    </xf>
    <xf numFmtId="37" fontId="1" fillId="3" borderId="0" xfId="0" applyNumberFormat="1" applyFont="1" applyFill="1" applyBorder="1" applyAlignment="1">
      <alignment horizontal="right"/>
    </xf>
    <xf numFmtId="37" fontId="3" fillId="3" borderId="3" xfId="0" applyNumberFormat="1" applyFont="1" applyFill="1" applyBorder="1" applyAlignment="1">
      <alignment horizontal="right"/>
    </xf>
    <xf numFmtId="49" fontId="3" fillId="3" borderId="0" xfId="0" applyNumberFormat="1" applyFont="1" applyFill="1"/>
    <xf numFmtId="164" fontId="3" fillId="3" borderId="0" xfId="0" applyNumberFormat="1" applyFont="1" applyFill="1" applyAlignment="1">
      <alignment horizontal="right"/>
    </xf>
    <xf numFmtId="37" fontId="3" fillId="3" borderId="0" xfId="0" applyNumberFormat="1" applyFont="1" applyFill="1" applyAlignment="1">
      <alignment horizontal="right"/>
    </xf>
    <xf numFmtId="49" fontId="2" fillId="3" borderId="0" xfId="0" applyNumberFormat="1" applyFont="1" applyFill="1"/>
    <xf numFmtId="0" fontId="2" fillId="3" borderId="0" xfId="0" applyFont="1" applyFill="1" applyAlignment="1">
      <alignment horizontal="right"/>
    </xf>
    <xf numFmtId="38" fontId="2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49" fontId="5" fillId="3" borderId="0" xfId="0" applyNumberFormat="1" applyFont="1" applyFill="1"/>
    <xf numFmtId="49" fontId="6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49" fontId="5" fillId="3" borderId="0" xfId="0" applyNumberFormat="1" applyFont="1" applyFill="1" applyAlignment="1">
      <alignment horizontal="center" vertical="top" wrapText="1"/>
    </xf>
    <xf numFmtId="38" fontId="1" fillId="3" borderId="0" xfId="0" applyNumberFormat="1" applyFont="1" applyFill="1"/>
    <xf numFmtId="38" fontId="3" fillId="3" borderId="0" xfId="0" applyNumberFormat="1" applyFont="1" applyFill="1" applyBorder="1"/>
    <xf numFmtId="38" fontId="1" fillId="3" borderId="0" xfId="0" applyNumberFormat="1" applyFont="1" applyFill="1" applyBorder="1"/>
    <xf numFmtId="38" fontId="1" fillId="3" borderId="1" xfId="0" applyNumberFormat="1" applyFont="1" applyFill="1" applyBorder="1"/>
    <xf numFmtId="38" fontId="3" fillId="3" borderId="2" xfId="0" applyNumberFormat="1" applyFont="1" applyFill="1" applyBorder="1"/>
    <xf numFmtId="38" fontId="3" fillId="3" borderId="1" xfId="0" applyNumberFormat="1" applyFont="1" applyFill="1" applyBorder="1"/>
    <xf numFmtId="38" fontId="3" fillId="3" borderId="4" xfId="0" applyNumberFormat="1" applyFont="1" applyFill="1" applyBorder="1"/>
    <xf numFmtId="38" fontId="3" fillId="3" borderId="5" xfId="0" applyNumberFormat="1" applyFont="1" applyFill="1" applyBorder="1"/>
    <xf numFmtId="37" fontId="1" fillId="3" borderId="0" xfId="0" applyNumberFormat="1" applyFont="1" applyFill="1" applyBorder="1"/>
    <xf numFmtId="38" fontId="3" fillId="3" borderId="3" xfId="0" applyNumberFormat="1" applyFont="1" applyFill="1" applyBorder="1"/>
    <xf numFmtId="38" fontId="1" fillId="3" borderId="6" xfId="0" applyNumberFormat="1" applyFont="1" applyFill="1" applyBorder="1"/>
    <xf numFmtId="0" fontId="5" fillId="3" borderId="0" xfId="0" applyFont="1" applyFill="1" applyBorder="1" applyAlignment="1">
      <alignment horizontal="center" vertical="top" wrapText="1"/>
    </xf>
    <xf numFmtId="49" fontId="1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0" fontId="6" fillId="3" borderId="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47625</xdr:rowOff>
    </xdr:from>
    <xdr:to>
      <xdr:col>4</xdr:col>
      <xdr:colOff>47625</xdr:colOff>
      <xdr:row>0</xdr:row>
      <xdr:rowOff>590550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B8A417D7-BE00-43F4-BFA2-5714B1C7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47625"/>
          <a:ext cx="2314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38100</xdr:rowOff>
    </xdr:from>
    <xdr:to>
      <xdr:col>4</xdr:col>
      <xdr:colOff>47625</xdr:colOff>
      <xdr:row>0</xdr:row>
      <xdr:rowOff>619125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1F8653E0-43D3-4728-B099-F7E067D60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topLeftCell="A27" workbookViewId="0">
      <selection activeCell="A27" sqref="A1:XFD1048576"/>
    </sheetView>
  </sheetViews>
  <sheetFormatPr baseColWidth="10" defaultRowHeight="11.25" customHeight="1" zeroHeight="1" x14ac:dyDescent="0.2"/>
  <cols>
    <col min="1" max="1" width="1.7109375" style="22" customWidth="1"/>
    <col min="2" max="2" width="32.140625" style="22" customWidth="1"/>
    <col min="3" max="3" width="3.85546875" style="22" customWidth="1"/>
    <col min="4" max="4" width="32.140625" style="22" customWidth="1"/>
    <col min="5" max="5" width="3.28515625" style="23" customWidth="1"/>
    <col min="6" max="6" width="15.140625" style="24" customWidth="1"/>
    <col min="7" max="7" width="3.28515625" style="23" customWidth="1"/>
    <col min="8" max="8" width="15.140625" style="24" customWidth="1"/>
    <col min="9" max="11" width="11.42578125" style="1" customWidth="1"/>
    <col min="12" max="16384" width="11.42578125" style="1"/>
  </cols>
  <sheetData>
    <row r="1" spans="1:8" ht="52.5" customHeight="1" x14ac:dyDescent="0.2">
      <c r="A1" s="46"/>
      <c r="B1" s="46"/>
      <c r="C1" s="46"/>
      <c r="D1" s="46"/>
      <c r="E1" s="46"/>
      <c r="F1" s="46"/>
      <c r="G1" s="46"/>
      <c r="H1" s="46"/>
    </row>
    <row r="2" spans="1:8" ht="12.75" x14ac:dyDescent="0.2">
      <c r="A2" s="47" t="s">
        <v>0</v>
      </c>
      <c r="B2" s="47"/>
      <c r="C2" s="47"/>
      <c r="D2" s="47"/>
      <c r="E2" s="47"/>
      <c r="F2" s="47"/>
      <c r="G2" s="47"/>
      <c r="H2" s="47"/>
    </row>
    <row r="3" spans="1:8" ht="12.75" customHeight="1" x14ac:dyDescent="0.2">
      <c r="A3" s="47" t="s">
        <v>1</v>
      </c>
      <c r="B3" s="47"/>
      <c r="C3" s="47"/>
      <c r="D3" s="47"/>
      <c r="E3" s="47"/>
      <c r="F3" s="47"/>
      <c r="G3" s="47"/>
      <c r="H3" s="47"/>
    </row>
    <row r="4" spans="1:8" ht="15" customHeight="1" x14ac:dyDescent="0.2">
      <c r="A4" s="48" t="s">
        <v>2</v>
      </c>
      <c r="B4" s="48"/>
      <c r="C4" s="48"/>
      <c r="D4" s="48"/>
      <c r="E4" s="48"/>
      <c r="F4" s="48"/>
      <c r="G4" s="48"/>
      <c r="H4" s="48"/>
    </row>
    <row r="5" spans="1:8" ht="12.75" x14ac:dyDescent="0.2">
      <c r="A5" s="2"/>
      <c r="B5" s="49"/>
      <c r="C5" s="49"/>
      <c r="D5" s="49"/>
      <c r="E5" s="49"/>
      <c r="F5" s="49"/>
      <c r="G5" s="49"/>
      <c r="H5" s="49"/>
    </row>
    <row r="6" spans="1:8" ht="12.75" x14ac:dyDescent="0.2">
      <c r="A6" s="2"/>
      <c r="B6" s="43"/>
      <c r="C6" s="43"/>
      <c r="D6" s="43"/>
      <c r="E6" s="3"/>
      <c r="F6" s="4">
        <v>2018</v>
      </c>
      <c r="G6" s="5"/>
      <c r="H6" s="4">
        <v>2017</v>
      </c>
    </row>
    <row r="7" spans="1:8" ht="12.75" x14ac:dyDescent="0.2">
      <c r="A7" s="2"/>
      <c r="B7" s="43"/>
      <c r="C7" s="43"/>
      <c r="D7" s="43"/>
      <c r="E7" s="3"/>
      <c r="F7" s="6"/>
      <c r="G7" s="3"/>
      <c r="H7" s="6"/>
    </row>
    <row r="8" spans="1:8" ht="12.75" x14ac:dyDescent="0.2">
      <c r="A8" s="2"/>
      <c r="B8" s="7" t="s">
        <v>3</v>
      </c>
      <c r="C8" s="8"/>
      <c r="D8" s="8"/>
      <c r="E8" s="3"/>
      <c r="F8" s="9"/>
      <c r="G8" s="3"/>
      <c r="H8" s="9"/>
    </row>
    <row r="9" spans="1:8" ht="12.75" x14ac:dyDescent="0.2">
      <c r="A9" s="2"/>
      <c r="B9" s="8" t="s">
        <v>4</v>
      </c>
      <c r="C9" s="8"/>
      <c r="D9" s="8"/>
      <c r="E9" s="3" t="s">
        <v>5</v>
      </c>
      <c r="F9" s="10">
        <v>45742590</v>
      </c>
      <c r="G9" s="3" t="s">
        <v>5</v>
      </c>
      <c r="H9" s="10">
        <v>47593049</v>
      </c>
    </row>
    <row r="10" spans="1:8" ht="12.75" x14ac:dyDescent="0.2">
      <c r="A10" s="2"/>
      <c r="B10" s="7" t="s">
        <v>6</v>
      </c>
      <c r="C10" s="8"/>
      <c r="D10" s="8"/>
      <c r="E10" s="3"/>
      <c r="F10" s="11">
        <f>SUM(F9)</f>
        <v>45742590</v>
      </c>
      <c r="G10" s="3"/>
      <c r="H10" s="11">
        <f>SUM(H9)</f>
        <v>47593049</v>
      </c>
    </row>
    <row r="11" spans="1:8" ht="12.75" x14ac:dyDescent="0.2">
      <c r="A11" s="2"/>
      <c r="B11" s="43"/>
      <c r="C11" s="43"/>
      <c r="D11" s="43"/>
      <c r="E11" s="3"/>
      <c r="F11" s="6"/>
      <c r="G11" s="3"/>
      <c r="H11" s="6"/>
    </row>
    <row r="12" spans="1:8" ht="12.75" x14ac:dyDescent="0.2">
      <c r="A12" s="2"/>
      <c r="B12" s="7" t="s">
        <v>7</v>
      </c>
      <c r="C12" s="8"/>
      <c r="D12" s="8"/>
      <c r="E12" s="3"/>
      <c r="F12" s="9"/>
      <c r="G12" s="3"/>
      <c r="H12" s="9"/>
    </row>
    <row r="13" spans="1:8" ht="12.75" x14ac:dyDescent="0.2">
      <c r="A13" s="2"/>
      <c r="B13" s="8" t="s">
        <v>8</v>
      </c>
      <c r="C13" s="8"/>
      <c r="D13" s="8"/>
      <c r="E13" s="3"/>
      <c r="F13" s="12">
        <v>17682917</v>
      </c>
      <c r="G13" s="3"/>
      <c r="H13" s="12">
        <v>19225163</v>
      </c>
    </row>
    <row r="14" spans="1:8" ht="12.75" x14ac:dyDescent="0.2">
      <c r="A14" s="2"/>
      <c r="B14" s="8" t="s">
        <v>9</v>
      </c>
      <c r="C14" s="8"/>
      <c r="D14" s="8"/>
      <c r="E14" s="3"/>
      <c r="F14" s="12">
        <v>827163</v>
      </c>
      <c r="G14" s="3"/>
      <c r="H14" s="12">
        <v>623910</v>
      </c>
    </row>
    <row r="15" spans="1:8" ht="12.75" x14ac:dyDescent="0.2">
      <c r="A15" s="2"/>
      <c r="B15" s="8" t="s">
        <v>10</v>
      </c>
      <c r="C15" s="8"/>
      <c r="D15" s="8"/>
      <c r="E15" s="3"/>
      <c r="F15" s="10">
        <v>1355083</v>
      </c>
      <c r="G15" s="3"/>
      <c r="H15" s="10">
        <v>1139703</v>
      </c>
    </row>
    <row r="16" spans="1:8" ht="12.75" x14ac:dyDescent="0.2">
      <c r="A16" s="2"/>
      <c r="B16" s="7" t="s">
        <v>6</v>
      </c>
      <c r="C16" s="8"/>
      <c r="D16" s="8"/>
      <c r="E16" s="3"/>
      <c r="F16" s="11">
        <f>SUM(F13:F15)</f>
        <v>19865163</v>
      </c>
      <c r="G16" s="3"/>
      <c r="H16" s="11">
        <f>SUM(H13:H15)</f>
        <v>20988776</v>
      </c>
    </row>
    <row r="17" spans="1:8" ht="12.75" x14ac:dyDescent="0.2">
      <c r="A17" s="2"/>
      <c r="B17" s="8"/>
      <c r="C17" s="8"/>
      <c r="D17" s="8"/>
      <c r="E17" s="3"/>
      <c r="F17" s="6"/>
      <c r="G17" s="3"/>
      <c r="H17" s="6"/>
    </row>
    <row r="18" spans="1:8" ht="12.75" x14ac:dyDescent="0.2">
      <c r="A18" s="2"/>
      <c r="B18" s="7" t="s">
        <v>11</v>
      </c>
      <c r="C18" s="8"/>
      <c r="D18" s="8"/>
      <c r="E18" s="3" t="s">
        <v>5</v>
      </c>
      <c r="F18" s="9">
        <f>F10-F16</f>
        <v>25877427</v>
      </c>
      <c r="G18" s="3" t="s">
        <v>5</v>
      </c>
      <c r="H18" s="9">
        <f>H10-H16</f>
        <v>26604273</v>
      </c>
    </row>
    <row r="19" spans="1:8" ht="12.75" x14ac:dyDescent="0.2">
      <c r="A19" s="2"/>
      <c r="B19" s="8"/>
      <c r="C19" s="8"/>
      <c r="D19" s="8"/>
      <c r="E19" s="3"/>
      <c r="F19" s="6"/>
      <c r="G19" s="3"/>
      <c r="H19" s="6"/>
    </row>
    <row r="20" spans="1:8" ht="12.75" x14ac:dyDescent="0.2">
      <c r="A20" s="2"/>
      <c r="B20" s="7" t="s">
        <v>12</v>
      </c>
      <c r="C20" s="8"/>
      <c r="D20" s="8"/>
      <c r="E20" s="3"/>
      <c r="F20" s="9"/>
      <c r="G20" s="3"/>
      <c r="H20" s="9"/>
    </row>
    <row r="21" spans="1:8" ht="12.75" x14ac:dyDescent="0.2">
      <c r="A21" s="2"/>
      <c r="B21" s="8" t="s">
        <v>13</v>
      </c>
      <c r="C21" s="8"/>
      <c r="D21" s="8"/>
      <c r="E21" s="3"/>
      <c r="F21" s="12">
        <v>8895250</v>
      </c>
      <c r="G21" s="3"/>
      <c r="H21" s="12">
        <v>8462218</v>
      </c>
    </row>
    <row r="22" spans="1:8" ht="12.75" x14ac:dyDescent="0.2">
      <c r="A22" s="2"/>
      <c r="B22" s="8" t="s">
        <v>14</v>
      </c>
      <c r="C22" s="8"/>
      <c r="D22" s="8"/>
      <c r="E22" s="3"/>
      <c r="F22" s="12">
        <v>519931</v>
      </c>
      <c r="G22" s="3"/>
      <c r="H22" s="12">
        <v>396615</v>
      </c>
    </row>
    <row r="23" spans="1:8" ht="12.75" x14ac:dyDescent="0.2">
      <c r="A23" s="2"/>
      <c r="B23" s="8" t="s">
        <v>15</v>
      </c>
      <c r="C23" s="8"/>
      <c r="D23" s="8"/>
      <c r="E23" s="3"/>
      <c r="F23" s="10">
        <v>12088</v>
      </c>
      <c r="G23" s="3"/>
      <c r="H23" s="10">
        <v>3108</v>
      </c>
    </row>
    <row r="24" spans="1:8" ht="12.75" x14ac:dyDescent="0.2">
      <c r="A24" s="2"/>
      <c r="B24" s="7" t="s">
        <v>6</v>
      </c>
      <c r="C24" s="8"/>
      <c r="D24" s="8"/>
      <c r="E24" s="3"/>
      <c r="F24" s="11">
        <f>SUM(F21:F23)</f>
        <v>9427269</v>
      </c>
      <c r="G24" s="3"/>
      <c r="H24" s="11">
        <f>SUM(H21:H23)</f>
        <v>8861941</v>
      </c>
    </row>
    <row r="25" spans="1:8" ht="12.75" x14ac:dyDescent="0.2">
      <c r="A25" s="2"/>
      <c r="B25" s="8"/>
      <c r="C25" s="8"/>
      <c r="D25" s="8"/>
      <c r="E25" s="3"/>
      <c r="F25" s="6"/>
      <c r="G25" s="3"/>
      <c r="H25" s="6"/>
    </row>
    <row r="26" spans="1:8" ht="12.75" x14ac:dyDescent="0.2">
      <c r="A26" s="2"/>
      <c r="B26" s="7" t="s">
        <v>16</v>
      </c>
      <c r="C26" s="8"/>
      <c r="D26" s="8"/>
      <c r="E26" s="3"/>
      <c r="F26" s="9"/>
      <c r="G26" s="3"/>
      <c r="H26" s="9"/>
    </row>
    <row r="27" spans="1:8" ht="12.75" x14ac:dyDescent="0.2">
      <c r="A27" s="2"/>
      <c r="B27" s="8" t="s">
        <v>17</v>
      </c>
      <c r="C27" s="8"/>
      <c r="D27" s="8"/>
      <c r="E27" s="3"/>
      <c r="F27" s="12">
        <v>14</v>
      </c>
      <c r="G27" s="3"/>
      <c r="H27" s="12">
        <v>169</v>
      </c>
    </row>
    <row r="28" spans="1:8" ht="12.75" x14ac:dyDescent="0.2">
      <c r="A28" s="2"/>
      <c r="B28" s="8" t="s">
        <v>18</v>
      </c>
      <c r="C28" s="8"/>
      <c r="D28" s="8"/>
      <c r="E28" s="3"/>
      <c r="F28" s="13">
        <v>-796695</v>
      </c>
      <c r="G28" s="14"/>
      <c r="H28" s="13">
        <v>-870732</v>
      </c>
    </row>
    <row r="29" spans="1:8" ht="12.75" x14ac:dyDescent="0.2">
      <c r="A29" s="2"/>
      <c r="B29" s="7" t="s">
        <v>6</v>
      </c>
      <c r="C29" s="8"/>
      <c r="D29" s="8"/>
      <c r="E29" s="3"/>
      <c r="F29" s="15">
        <f>SUM(F27:F28)</f>
        <v>-796681</v>
      </c>
      <c r="G29" s="14"/>
      <c r="H29" s="15">
        <f>SUM(H27:H28)</f>
        <v>-870563</v>
      </c>
    </row>
    <row r="30" spans="1:8" ht="12.75" x14ac:dyDescent="0.2">
      <c r="A30" s="2"/>
      <c r="B30" s="8"/>
      <c r="C30" s="8"/>
      <c r="D30" s="8"/>
      <c r="E30" s="3"/>
      <c r="F30" s="14"/>
      <c r="G30" s="14"/>
      <c r="H30" s="14"/>
    </row>
    <row r="31" spans="1:8" ht="12.75" x14ac:dyDescent="0.2">
      <c r="A31" s="2"/>
      <c r="B31" s="7" t="s">
        <v>19</v>
      </c>
      <c r="C31" s="8"/>
      <c r="D31" s="8"/>
      <c r="E31" s="3"/>
      <c r="F31" s="16"/>
      <c r="G31" s="14"/>
      <c r="H31" s="16"/>
    </row>
    <row r="32" spans="1:8" ht="12.75" x14ac:dyDescent="0.2">
      <c r="A32" s="2"/>
      <c r="B32" s="8" t="s">
        <v>20</v>
      </c>
      <c r="C32" s="8"/>
      <c r="D32" s="8"/>
      <c r="E32" s="3"/>
      <c r="F32" s="17">
        <v>35573</v>
      </c>
      <c r="G32" s="14"/>
      <c r="H32" s="17">
        <v>31447</v>
      </c>
    </row>
    <row r="33" spans="1:8" ht="12.75" x14ac:dyDescent="0.2">
      <c r="A33" s="2"/>
      <c r="B33" s="8" t="s">
        <v>21</v>
      </c>
      <c r="C33" s="8"/>
      <c r="D33" s="8"/>
      <c r="E33" s="3"/>
      <c r="F33" s="17">
        <v>-30362</v>
      </c>
      <c r="G33" s="14"/>
      <c r="H33" s="17">
        <v>-2415</v>
      </c>
    </row>
    <row r="34" spans="1:8" ht="12.75" x14ac:dyDescent="0.2">
      <c r="A34" s="2"/>
      <c r="B34" s="8" t="s">
        <v>22</v>
      </c>
      <c r="C34" s="8"/>
      <c r="D34" s="8"/>
      <c r="E34" s="3"/>
      <c r="F34" s="17">
        <v>17548</v>
      </c>
      <c r="G34" s="14"/>
      <c r="H34" s="17">
        <v>20008</v>
      </c>
    </row>
    <row r="35" spans="1:8" ht="12.75" x14ac:dyDescent="0.2">
      <c r="A35" s="2"/>
      <c r="B35" s="8" t="s">
        <v>23</v>
      </c>
      <c r="C35" s="8"/>
      <c r="D35" s="8"/>
      <c r="E35" s="3"/>
      <c r="F35" s="13">
        <v>-254169</v>
      </c>
      <c r="G35" s="14"/>
      <c r="H35" s="13">
        <v>-51511</v>
      </c>
    </row>
    <row r="36" spans="1:8" ht="12.75" x14ac:dyDescent="0.2">
      <c r="A36" s="2"/>
      <c r="B36" s="7" t="s">
        <v>6</v>
      </c>
      <c r="C36" s="8"/>
      <c r="D36" s="8"/>
      <c r="E36" s="3"/>
      <c r="F36" s="15">
        <f>SUM(F32:F35)</f>
        <v>-231410</v>
      </c>
      <c r="G36" s="14"/>
      <c r="H36" s="15">
        <f>SUM(H32:H35)</f>
        <v>-2471</v>
      </c>
    </row>
    <row r="37" spans="1:8" ht="12.75" x14ac:dyDescent="0.2">
      <c r="A37" s="2"/>
      <c r="B37" s="8"/>
      <c r="C37" s="8"/>
      <c r="D37" s="8"/>
      <c r="E37" s="3"/>
      <c r="F37" s="14"/>
      <c r="G37" s="14"/>
      <c r="H37" s="14"/>
    </row>
    <row r="38" spans="1:8" ht="12.75" x14ac:dyDescent="0.2">
      <c r="A38" s="2"/>
      <c r="B38" s="7" t="s">
        <v>24</v>
      </c>
      <c r="C38" s="8"/>
      <c r="D38" s="8"/>
      <c r="E38" s="3" t="s">
        <v>5</v>
      </c>
      <c r="F38" s="16">
        <f>F10-F16-F24-F29-F36</f>
        <v>17478249</v>
      </c>
      <c r="G38" s="14" t="s">
        <v>5</v>
      </c>
      <c r="H38" s="16">
        <f>H10-H16-H24-H29-H36</f>
        <v>18615366</v>
      </c>
    </row>
    <row r="39" spans="1:8" ht="12.75" x14ac:dyDescent="0.2">
      <c r="A39" s="2"/>
      <c r="B39" s="8"/>
      <c r="C39" s="8"/>
      <c r="D39" s="8"/>
      <c r="E39" s="3"/>
      <c r="F39" s="14"/>
      <c r="G39" s="14"/>
      <c r="H39" s="14"/>
    </row>
    <row r="40" spans="1:8" ht="12.75" x14ac:dyDescent="0.2">
      <c r="A40" s="2"/>
      <c r="B40" s="8" t="s">
        <v>25</v>
      </c>
      <c r="C40" s="8"/>
      <c r="D40" s="8"/>
      <c r="E40" s="3"/>
      <c r="F40" s="17">
        <v>5206857</v>
      </c>
      <c r="G40" s="14"/>
      <c r="H40" s="17">
        <v>5755267</v>
      </c>
    </row>
    <row r="41" spans="1:8" ht="12.75" x14ac:dyDescent="0.2">
      <c r="A41" s="2"/>
      <c r="B41" s="8" t="s">
        <v>26</v>
      </c>
      <c r="C41" s="8"/>
      <c r="D41" s="8"/>
      <c r="E41" s="3"/>
      <c r="F41" s="13">
        <v>613496</v>
      </c>
      <c r="G41" s="14"/>
      <c r="H41" s="13">
        <v>649249</v>
      </c>
    </row>
    <row r="42" spans="1:8" ht="12.75" x14ac:dyDescent="0.2">
      <c r="A42" s="2"/>
      <c r="B42" s="7" t="s">
        <v>27</v>
      </c>
      <c r="C42" s="8"/>
      <c r="D42" s="8"/>
      <c r="E42" s="3" t="s">
        <v>5</v>
      </c>
      <c r="F42" s="15">
        <f>F38-F40-F41</f>
        <v>11657896</v>
      </c>
      <c r="G42" s="14" t="s">
        <v>5</v>
      </c>
      <c r="H42" s="15">
        <f>H38-H40-H41</f>
        <v>12210850</v>
      </c>
    </row>
    <row r="43" spans="1:8" ht="12.75" x14ac:dyDescent="0.2">
      <c r="A43" s="2"/>
      <c r="B43" s="8"/>
      <c r="C43" s="8"/>
      <c r="D43" s="8"/>
      <c r="E43" s="3"/>
      <c r="F43" s="14"/>
      <c r="G43" s="14"/>
      <c r="H43" s="14"/>
    </row>
    <row r="44" spans="1:8" ht="12.75" x14ac:dyDescent="0.2">
      <c r="A44" s="2"/>
      <c r="B44" s="8" t="s">
        <v>28</v>
      </c>
      <c r="C44" s="8"/>
      <c r="D44" s="8"/>
      <c r="E44" s="3"/>
      <c r="F44" s="13">
        <v>-1262</v>
      </c>
      <c r="G44" s="14"/>
      <c r="H44" s="13">
        <v>-575</v>
      </c>
    </row>
    <row r="45" spans="1:8" ht="12.75" x14ac:dyDescent="0.2">
      <c r="A45" s="2"/>
      <c r="B45" s="8"/>
      <c r="C45" s="8"/>
      <c r="D45" s="8"/>
      <c r="E45" s="3"/>
      <c r="F45" s="14"/>
      <c r="G45" s="14"/>
      <c r="H45" s="14"/>
    </row>
    <row r="46" spans="1:8" ht="13.5" thickBot="1" x14ac:dyDescent="0.25">
      <c r="A46" s="2"/>
      <c r="B46" s="7" t="s">
        <v>29</v>
      </c>
      <c r="C46" s="8"/>
      <c r="D46" s="8"/>
      <c r="E46" s="3" t="s">
        <v>5</v>
      </c>
      <c r="F46" s="18">
        <f>F42-F44</f>
        <v>11659158</v>
      </c>
      <c r="G46" s="14" t="s">
        <v>5</v>
      </c>
      <c r="H46" s="18">
        <f>H42-H44</f>
        <v>12211425</v>
      </c>
    </row>
    <row r="47" spans="1:8" ht="13.5" thickTop="1" x14ac:dyDescent="0.2">
      <c r="A47" s="2"/>
      <c r="B47" s="8"/>
      <c r="C47" s="8"/>
      <c r="D47" s="8"/>
      <c r="E47" s="3"/>
      <c r="F47" s="14"/>
      <c r="G47" s="14"/>
      <c r="H47" s="14"/>
    </row>
    <row r="48" spans="1:8" ht="12.75" x14ac:dyDescent="0.2">
      <c r="A48" s="19"/>
      <c r="B48" s="44" t="s">
        <v>30</v>
      </c>
      <c r="C48" s="44"/>
      <c r="D48" s="44"/>
      <c r="E48" s="5"/>
      <c r="F48" s="20">
        <f>F46/1000000</f>
        <v>11.659158</v>
      </c>
      <c r="G48" s="21"/>
      <c r="H48" s="20">
        <f>H46/1000000</f>
        <v>12.211425</v>
      </c>
    </row>
    <row r="49" spans="1:8" ht="12.75" x14ac:dyDescent="0.2">
      <c r="A49" s="2"/>
      <c r="B49" s="43"/>
      <c r="C49" s="43"/>
      <c r="D49" s="43"/>
      <c r="E49" s="3"/>
      <c r="F49" s="14"/>
      <c r="G49" s="14"/>
      <c r="H49" s="14"/>
    </row>
    <row r="50" spans="1:8" ht="12.75" x14ac:dyDescent="0.2">
      <c r="A50" s="2"/>
      <c r="B50" s="43"/>
      <c r="C50" s="43"/>
      <c r="D50" s="43"/>
      <c r="E50" s="3"/>
      <c r="F50" s="6"/>
      <c r="G50" s="3"/>
      <c r="H50" s="6"/>
    </row>
    <row r="51" spans="1:8" x14ac:dyDescent="0.2"/>
    <row r="52" spans="1:8" x14ac:dyDescent="0.2"/>
    <row r="53" spans="1:8" x14ac:dyDescent="0.2"/>
    <row r="54" spans="1:8" ht="12.75" x14ac:dyDescent="0.2">
      <c r="A54" s="2"/>
      <c r="B54" s="25"/>
      <c r="C54" s="2"/>
      <c r="D54" s="25"/>
      <c r="E54" s="3"/>
      <c r="F54" s="26"/>
      <c r="G54" s="26"/>
      <c r="H54" s="26"/>
    </row>
    <row r="55" spans="1:8" ht="12" x14ac:dyDescent="0.2">
      <c r="A55" s="27"/>
      <c r="B55" s="28" t="s">
        <v>31</v>
      </c>
      <c r="C55" s="27"/>
      <c r="D55" s="28" t="s">
        <v>32</v>
      </c>
      <c r="E55" s="29"/>
      <c r="F55" s="45" t="s">
        <v>33</v>
      </c>
      <c r="G55" s="45"/>
      <c r="H55" s="45"/>
    </row>
    <row r="56" spans="1:8" ht="24" x14ac:dyDescent="0.2">
      <c r="A56" s="27"/>
      <c r="B56" s="30" t="s">
        <v>34</v>
      </c>
      <c r="C56" s="27"/>
      <c r="D56" s="30" t="s">
        <v>35</v>
      </c>
      <c r="E56" s="29"/>
      <c r="F56" s="42" t="s">
        <v>36</v>
      </c>
      <c r="G56" s="42"/>
      <c r="H56" s="42"/>
    </row>
    <row r="57" spans="1:8" x14ac:dyDescent="0.2"/>
    <row r="58" spans="1:8" hidden="1" x14ac:dyDescent="0.2"/>
    <row r="59" spans="1:8" hidden="1" x14ac:dyDescent="0.2"/>
    <row r="60" spans="1:8" hidden="1" x14ac:dyDescent="0.2"/>
  </sheetData>
  <sheetProtection algorithmName="SHA-512" hashValue="YDJOaYx7IE44Yj6RHpIdrvMMpg91d98rrYO557TQoabePDyem/06VbYVjcdDbJXKjL6w2GV/wAFIY27tXjx3Bw==" saltValue="knr1TY7hdebtmOyGRaySYQ==" spinCount="100000" sheet="1" objects="1" scenarios="1" selectLockedCells="1" selectUnlockedCells="1"/>
  <mergeCells count="13">
    <mergeCell ref="B6:D6"/>
    <mergeCell ref="A1:H1"/>
    <mergeCell ref="A2:H2"/>
    <mergeCell ref="A3:H3"/>
    <mergeCell ref="A4:H4"/>
    <mergeCell ref="B5:H5"/>
    <mergeCell ref="F56:H56"/>
    <mergeCell ref="B7:D7"/>
    <mergeCell ref="B11:D11"/>
    <mergeCell ref="B48:D48"/>
    <mergeCell ref="B49:D49"/>
    <mergeCell ref="B50:D50"/>
    <mergeCell ref="F55:H55"/>
  </mergeCells>
  <printOptions horizontalCentered="1"/>
  <pageMargins left="0.59055118110236227" right="0.59055118110236227" top="0.98425196850393704" bottom="0.98425196850393704" header="0" footer="0"/>
  <pageSetup scale="8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0"/>
  <sheetViews>
    <sheetView workbookViewId="0">
      <selection sqref="A1:XFD1048576"/>
    </sheetView>
  </sheetViews>
  <sheetFormatPr baseColWidth="10" defaultColWidth="0" defaultRowHeight="11.25" customHeight="1" zeroHeight="1" x14ac:dyDescent="0.2"/>
  <cols>
    <col min="1" max="1" width="1.7109375" style="22" customWidth="1"/>
    <col min="2" max="2" width="32.140625" style="22" customWidth="1"/>
    <col min="3" max="3" width="3.85546875" style="22" customWidth="1"/>
    <col min="4" max="4" width="32.140625" style="22" customWidth="1"/>
    <col min="5" max="5" width="3.28515625" style="23" customWidth="1"/>
    <col min="6" max="6" width="15.140625" style="24" customWidth="1"/>
    <col min="7" max="7" width="3.28515625" style="23" customWidth="1"/>
    <col min="8" max="8" width="15.140625" style="24" customWidth="1"/>
    <col min="9" max="10" width="11.42578125" style="1" hidden="1" customWidth="1"/>
    <col min="11" max="11" width="0" style="1" hidden="1" customWidth="1"/>
    <col min="12" max="16383" width="11.42578125" style="1" hidden="1"/>
    <col min="16384" max="16384" width="3.85546875" style="1" customWidth="1"/>
  </cols>
  <sheetData>
    <row r="1" spans="1:8" ht="52.5" customHeight="1" x14ac:dyDescent="0.2">
      <c r="A1" s="46"/>
      <c r="B1" s="46"/>
      <c r="C1" s="46"/>
      <c r="D1" s="46"/>
      <c r="E1" s="46"/>
      <c r="F1" s="46"/>
      <c r="G1" s="46"/>
      <c r="H1" s="46"/>
    </row>
    <row r="2" spans="1:8" ht="12.75" x14ac:dyDescent="0.2">
      <c r="A2" s="47" t="s">
        <v>0</v>
      </c>
      <c r="B2" s="47"/>
      <c r="C2" s="47"/>
      <c r="D2" s="47"/>
      <c r="E2" s="47"/>
      <c r="F2" s="47"/>
      <c r="G2" s="47"/>
      <c r="H2" s="47"/>
    </row>
    <row r="3" spans="1:8" ht="12.75" customHeight="1" x14ac:dyDescent="0.2">
      <c r="A3" s="47" t="s">
        <v>37</v>
      </c>
      <c r="B3" s="47"/>
      <c r="C3" s="47"/>
      <c r="D3" s="47"/>
      <c r="E3" s="47"/>
      <c r="F3" s="47"/>
      <c r="G3" s="47"/>
      <c r="H3" s="47"/>
    </row>
    <row r="4" spans="1:8" ht="15" customHeight="1" x14ac:dyDescent="0.2">
      <c r="A4" s="48" t="s">
        <v>2</v>
      </c>
      <c r="B4" s="48"/>
      <c r="C4" s="48"/>
      <c r="D4" s="48"/>
      <c r="E4" s="48"/>
      <c r="F4" s="48"/>
      <c r="G4" s="48"/>
      <c r="H4" s="48"/>
    </row>
    <row r="5" spans="1:8" ht="12.75" x14ac:dyDescent="0.2">
      <c r="A5" s="2"/>
      <c r="B5" s="49"/>
      <c r="C5" s="49"/>
      <c r="D5" s="49"/>
      <c r="E5" s="49"/>
      <c r="F5" s="49"/>
      <c r="G5" s="49"/>
      <c r="H5" s="49"/>
    </row>
    <row r="6" spans="1:8" ht="12.75" x14ac:dyDescent="0.2">
      <c r="A6" s="2"/>
      <c r="B6" s="43"/>
      <c r="C6" s="43"/>
      <c r="D6" s="43"/>
      <c r="E6" s="3"/>
      <c r="F6" s="4">
        <v>2018</v>
      </c>
      <c r="G6" s="5"/>
      <c r="H6" s="4">
        <v>2017</v>
      </c>
    </row>
    <row r="7" spans="1:8" ht="12.75" x14ac:dyDescent="0.2">
      <c r="A7" s="2"/>
      <c r="B7" s="43"/>
      <c r="C7" s="43"/>
      <c r="D7" s="43"/>
      <c r="E7" s="3"/>
      <c r="F7" s="31"/>
      <c r="G7" s="3"/>
      <c r="H7" s="31"/>
    </row>
    <row r="8" spans="1:8" ht="12.75" x14ac:dyDescent="0.2">
      <c r="A8" s="2"/>
      <c r="B8" s="7" t="s">
        <v>38</v>
      </c>
      <c r="C8" s="8"/>
      <c r="D8" s="8"/>
      <c r="E8" s="3"/>
      <c r="F8" s="32"/>
      <c r="G8" s="3"/>
      <c r="H8" s="32"/>
    </row>
    <row r="9" spans="1:8" ht="12.75" x14ac:dyDescent="0.2">
      <c r="A9" s="2"/>
      <c r="B9" s="7" t="s">
        <v>39</v>
      </c>
      <c r="C9" s="8"/>
      <c r="D9" s="8"/>
      <c r="E9" s="3"/>
      <c r="F9" s="32"/>
      <c r="G9" s="3"/>
      <c r="H9" s="32"/>
    </row>
    <row r="10" spans="1:8" ht="12.75" x14ac:dyDescent="0.2">
      <c r="A10" s="2"/>
      <c r="B10" s="8" t="s">
        <v>40</v>
      </c>
      <c r="C10" s="8"/>
      <c r="D10" s="8"/>
      <c r="E10" s="3" t="s">
        <v>5</v>
      </c>
      <c r="F10" s="33">
        <v>2348681</v>
      </c>
      <c r="G10" s="3" t="s">
        <v>5</v>
      </c>
      <c r="H10" s="33">
        <v>6553054</v>
      </c>
    </row>
    <row r="11" spans="1:8" ht="12.75" x14ac:dyDescent="0.2">
      <c r="A11" s="2"/>
      <c r="B11" s="8" t="s">
        <v>41</v>
      </c>
      <c r="C11" s="8"/>
      <c r="D11" s="8"/>
      <c r="E11" s="3"/>
      <c r="F11" s="33">
        <v>24111332</v>
      </c>
      <c r="G11" s="3"/>
      <c r="H11" s="33">
        <v>25920344</v>
      </c>
    </row>
    <row r="12" spans="1:8" ht="12.75" x14ac:dyDescent="0.2">
      <c r="A12" s="2"/>
      <c r="B12" s="8" t="s">
        <v>42</v>
      </c>
      <c r="C12" s="8"/>
      <c r="D12" s="8"/>
      <c r="E12" s="3"/>
      <c r="F12" s="33">
        <v>4298563</v>
      </c>
      <c r="G12" s="3"/>
      <c r="H12" s="33">
        <v>4271593</v>
      </c>
    </row>
    <row r="13" spans="1:8" ht="12.75" x14ac:dyDescent="0.2">
      <c r="A13" s="2"/>
      <c r="B13" s="8" t="s">
        <v>43</v>
      </c>
      <c r="C13" s="8"/>
      <c r="D13" s="8"/>
      <c r="E13" s="3"/>
      <c r="F13" s="34">
        <v>292141</v>
      </c>
      <c r="G13" s="3"/>
      <c r="H13" s="34">
        <v>30623</v>
      </c>
    </row>
    <row r="14" spans="1:8" ht="12.75" x14ac:dyDescent="0.2">
      <c r="A14" s="2"/>
      <c r="B14" s="7" t="s">
        <v>44</v>
      </c>
      <c r="C14" s="8"/>
      <c r="D14" s="8"/>
      <c r="E14" s="3"/>
      <c r="F14" s="35">
        <f>SUM(F10:F13)</f>
        <v>31050717</v>
      </c>
      <c r="G14" s="3"/>
      <c r="H14" s="35">
        <v>36775614</v>
      </c>
    </row>
    <row r="15" spans="1:8" ht="12.75" x14ac:dyDescent="0.2">
      <c r="A15" s="2"/>
      <c r="B15" s="43"/>
      <c r="C15" s="43"/>
      <c r="D15" s="43"/>
      <c r="E15" s="3"/>
      <c r="F15" s="31"/>
      <c r="G15" s="3"/>
      <c r="H15" s="31"/>
    </row>
    <row r="16" spans="1:8" ht="12.75" x14ac:dyDescent="0.2">
      <c r="A16" s="2"/>
      <c r="B16" s="7" t="s">
        <v>45</v>
      </c>
      <c r="C16" s="8"/>
      <c r="D16" s="8"/>
      <c r="E16" s="3"/>
      <c r="F16" s="32"/>
      <c r="G16" s="3"/>
      <c r="H16" s="32"/>
    </row>
    <row r="17" spans="1:8" ht="12.75" x14ac:dyDescent="0.2">
      <c r="A17" s="2"/>
      <c r="B17" s="8" t="s">
        <v>46</v>
      </c>
      <c r="C17" s="8"/>
      <c r="D17" s="8"/>
      <c r="E17" s="3"/>
      <c r="F17" s="33">
        <v>2493</v>
      </c>
      <c r="G17" s="3"/>
      <c r="H17" s="33">
        <v>3203</v>
      </c>
    </row>
    <row r="18" spans="1:8" ht="12.75" x14ac:dyDescent="0.2">
      <c r="A18" s="2"/>
      <c r="B18" s="8" t="s">
        <v>47</v>
      </c>
      <c r="C18" s="8"/>
      <c r="D18" s="8"/>
      <c r="E18" s="3"/>
      <c r="F18" s="33">
        <v>1068680</v>
      </c>
      <c r="G18" s="3"/>
      <c r="H18" s="33">
        <v>791613</v>
      </c>
    </row>
    <row r="19" spans="1:8" ht="12.75" x14ac:dyDescent="0.2">
      <c r="A19" s="2"/>
      <c r="B19" s="8" t="s">
        <v>48</v>
      </c>
      <c r="C19" s="8"/>
      <c r="D19" s="8"/>
      <c r="E19" s="3"/>
      <c r="F19" s="33">
        <v>1497813</v>
      </c>
      <c r="G19" s="3"/>
      <c r="H19" s="33">
        <v>1105471</v>
      </c>
    </row>
    <row r="20" spans="1:8" ht="12.75" x14ac:dyDescent="0.2">
      <c r="A20" s="2"/>
      <c r="B20" s="8" t="s">
        <v>49</v>
      </c>
      <c r="C20" s="8"/>
      <c r="D20" s="8"/>
      <c r="E20" s="3"/>
      <c r="F20" s="34">
        <v>437419</v>
      </c>
      <c r="G20" s="3"/>
      <c r="H20" s="34">
        <v>386982</v>
      </c>
    </row>
    <row r="21" spans="1:8" ht="12.75" x14ac:dyDescent="0.2">
      <c r="A21" s="2"/>
      <c r="B21" s="7" t="s">
        <v>50</v>
      </c>
      <c r="C21" s="8"/>
      <c r="D21" s="8"/>
      <c r="E21" s="3"/>
      <c r="F21" s="36">
        <f>SUM(F17:F20)</f>
        <v>3006405</v>
      </c>
      <c r="G21" s="3"/>
      <c r="H21" s="36">
        <f>SUM(H17:H20)</f>
        <v>2287269</v>
      </c>
    </row>
    <row r="22" spans="1:8" ht="13.5" thickBot="1" x14ac:dyDescent="0.25">
      <c r="A22" s="2"/>
      <c r="B22" s="7" t="s">
        <v>51</v>
      </c>
      <c r="C22" s="8"/>
      <c r="D22" s="8"/>
      <c r="E22" s="3" t="s">
        <v>5</v>
      </c>
      <c r="F22" s="37">
        <f>F14+F21</f>
        <v>34057122</v>
      </c>
      <c r="G22" s="3" t="s">
        <v>5</v>
      </c>
      <c r="H22" s="37">
        <f>H14+H21</f>
        <v>39062883</v>
      </c>
    </row>
    <row r="23" spans="1:8" ht="13.5" thickTop="1" x14ac:dyDescent="0.2">
      <c r="A23" s="2"/>
      <c r="B23" s="8"/>
      <c r="C23" s="8"/>
      <c r="D23" s="8"/>
      <c r="E23" s="3"/>
      <c r="F23" s="31"/>
      <c r="G23" s="3"/>
      <c r="H23" s="31"/>
    </row>
    <row r="24" spans="1:8" ht="12.75" x14ac:dyDescent="0.2">
      <c r="A24" s="2"/>
      <c r="B24" s="7" t="s">
        <v>52</v>
      </c>
      <c r="C24" s="8"/>
      <c r="D24" s="8"/>
      <c r="E24" s="3"/>
      <c r="F24" s="32"/>
      <c r="G24" s="3"/>
      <c r="H24" s="32"/>
    </row>
    <row r="25" spans="1:8" ht="12.75" x14ac:dyDescent="0.2">
      <c r="A25" s="2"/>
      <c r="B25" s="8"/>
      <c r="C25" s="8"/>
      <c r="D25" s="8"/>
      <c r="E25" s="3"/>
      <c r="F25" s="31"/>
      <c r="G25" s="3"/>
      <c r="H25" s="31"/>
    </row>
    <row r="26" spans="1:8" ht="12.75" x14ac:dyDescent="0.2">
      <c r="A26" s="2"/>
      <c r="B26" s="7" t="s">
        <v>53</v>
      </c>
      <c r="C26" s="8"/>
      <c r="D26" s="8"/>
      <c r="E26" s="3"/>
      <c r="F26" s="32"/>
      <c r="G26" s="3"/>
      <c r="H26" s="32"/>
    </row>
    <row r="27" spans="1:8" ht="12.75" x14ac:dyDescent="0.2">
      <c r="A27" s="2"/>
      <c r="B27" s="8" t="s">
        <v>54</v>
      </c>
      <c r="C27" s="8"/>
      <c r="D27" s="8"/>
      <c r="E27" s="3" t="s">
        <v>5</v>
      </c>
      <c r="F27" s="33">
        <v>3445804</v>
      </c>
      <c r="G27" s="3" t="s">
        <v>5</v>
      </c>
      <c r="H27" s="33">
        <v>3305266</v>
      </c>
    </row>
    <row r="28" spans="1:8" ht="12.75" x14ac:dyDescent="0.2">
      <c r="A28" s="2"/>
      <c r="B28" s="8" t="s">
        <v>55</v>
      </c>
      <c r="C28" s="8"/>
      <c r="D28" s="8"/>
      <c r="E28" s="3"/>
      <c r="F28" s="34">
        <v>6360722</v>
      </c>
      <c r="G28" s="3"/>
      <c r="H28" s="34">
        <v>7557494</v>
      </c>
    </row>
    <row r="29" spans="1:8" ht="12.75" x14ac:dyDescent="0.2">
      <c r="A29" s="2"/>
      <c r="B29" s="7" t="s">
        <v>56</v>
      </c>
      <c r="C29" s="8"/>
      <c r="D29" s="8"/>
      <c r="E29" s="3"/>
      <c r="F29" s="35">
        <f>SUM(F27:F28)</f>
        <v>9806526</v>
      </c>
      <c r="G29" s="3"/>
      <c r="H29" s="35">
        <f>SUM(H27:H28)</f>
        <v>10862760</v>
      </c>
    </row>
    <row r="30" spans="1:8" ht="12.75" x14ac:dyDescent="0.2">
      <c r="A30" s="2"/>
      <c r="B30" s="8"/>
      <c r="C30" s="8"/>
      <c r="D30" s="8"/>
      <c r="E30" s="3"/>
      <c r="F30" s="31"/>
      <c r="G30" s="3"/>
      <c r="H30" s="31"/>
    </row>
    <row r="31" spans="1:8" ht="12.75" x14ac:dyDescent="0.2">
      <c r="A31" s="2"/>
      <c r="B31" s="7" t="s">
        <v>57</v>
      </c>
      <c r="C31" s="8"/>
      <c r="D31" s="8"/>
      <c r="E31" s="3"/>
      <c r="F31" s="32"/>
      <c r="G31" s="3"/>
      <c r="H31" s="32"/>
    </row>
    <row r="32" spans="1:8" ht="12.75" x14ac:dyDescent="0.2">
      <c r="A32" s="2"/>
      <c r="B32" s="8" t="s">
        <v>58</v>
      </c>
      <c r="C32" s="8"/>
      <c r="D32" s="8"/>
      <c r="E32" s="3"/>
      <c r="F32" s="34">
        <v>601158</v>
      </c>
      <c r="G32" s="3"/>
      <c r="H32" s="34">
        <v>620994</v>
      </c>
    </row>
    <row r="33" spans="1:8" ht="12.75" x14ac:dyDescent="0.2">
      <c r="A33" s="2"/>
      <c r="B33" s="7" t="s">
        <v>59</v>
      </c>
      <c r="C33" s="8"/>
      <c r="D33" s="8"/>
      <c r="E33" s="3"/>
      <c r="F33" s="38">
        <f>SUM(F32)</f>
        <v>601158</v>
      </c>
      <c r="G33" s="3"/>
      <c r="H33" s="38">
        <f>SUM(H32)</f>
        <v>620994</v>
      </c>
    </row>
    <row r="34" spans="1:8" ht="13.5" thickBot="1" x14ac:dyDescent="0.25">
      <c r="A34" s="2"/>
      <c r="B34" s="7" t="s">
        <v>60</v>
      </c>
      <c r="C34" s="8"/>
      <c r="D34" s="8"/>
      <c r="E34" s="3" t="s">
        <v>5</v>
      </c>
      <c r="F34" s="37">
        <f>F29+F33</f>
        <v>10407684</v>
      </c>
      <c r="G34" s="3" t="s">
        <v>5</v>
      </c>
      <c r="H34" s="37">
        <f>H29+H33</f>
        <v>11483754</v>
      </c>
    </row>
    <row r="35" spans="1:8" ht="13.5" thickTop="1" x14ac:dyDescent="0.2">
      <c r="A35" s="2"/>
      <c r="B35" s="8"/>
      <c r="C35" s="8"/>
      <c r="D35" s="8"/>
      <c r="E35" s="3"/>
      <c r="F35" s="31"/>
      <c r="G35" s="3"/>
      <c r="H35" s="31"/>
    </row>
    <row r="36" spans="1:8" ht="12.75" x14ac:dyDescent="0.2">
      <c r="A36" s="2"/>
      <c r="B36" s="7" t="s">
        <v>61</v>
      </c>
      <c r="C36" s="8"/>
      <c r="D36" s="8"/>
      <c r="E36" s="3"/>
      <c r="F36" s="32"/>
      <c r="G36" s="3"/>
      <c r="H36" s="32"/>
    </row>
    <row r="37" spans="1:8" ht="12.75" x14ac:dyDescent="0.2">
      <c r="A37" s="2"/>
      <c r="B37" s="8" t="s">
        <v>62</v>
      </c>
      <c r="C37" s="8"/>
      <c r="D37" s="8"/>
      <c r="E37" s="3"/>
      <c r="F37" s="33">
        <v>10000000</v>
      </c>
      <c r="G37" s="3"/>
      <c r="H37" s="33">
        <v>10000000</v>
      </c>
    </row>
    <row r="38" spans="1:8" ht="12.75" x14ac:dyDescent="0.2">
      <c r="A38" s="2"/>
      <c r="B38" s="8" t="s">
        <v>63</v>
      </c>
      <c r="C38" s="8"/>
      <c r="D38" s="8"/>
      <c r="E38" s="3"/>
      <c r="F38" s="33">
        <v>2000000</v>
      </c>
      <c r="G38" s="3"/>
      <c r="H38" s="33">
        <v>2000000</v>
      </c>
    </row>
    <row r="39" spans="1:8" ht="12.75" x14ac:dyDescent="0.2">
      <c r="A39" s="2"/>
      <c r="B39" s="8" t="s">
        <v>64</v>
      </c>
      <c r="C39" s="8"/>
      <c r="D39" s="8"/>
      <c r="E39" s="3"/>
      <c r="F39" s="39">
        <v>-9720</v>
      </c>
      <c r="G39" s="3"/>
      <c r="H39" s="39">
        <v>3793</v>
      </c>
    </row>
    <row r="40" spans="1:8" ht="12.75" x14ac:dyDescent="0.2">
      <c r="A40" s="2"/>
      <c r="B40" s="8" t="s">
        <v>65</v>
      </c>
      <c r="C40" s="8"/>
      <c r="D40" s="8"/>
      <c r="E40" s="3"/>
      <c r="F40" s="34">
        <v>11659158</v>
      </c>
      <c r="G40" s="3"/>
      <c r="H40" s="34">
        <v>15575336</v>
      </c>
    </row>
    <row r="41" spans="1:8" ht="12.75" x14ac:dyDescent="0.2">
      <c r="A41" s="2"/>
      <c r="B41" s="7" t="s">
        <v>66</v>
      </c>
      <c r="C41" s="8"/>
      <c r="D41" s="8"/>
      <c r="E41" s="3"/>
      <c r="F41" s="38">
        <f>SUM(F37:F40)</f>
        <v>23649438</v>
      </c>
      <c r="G41" s="3"/>
      <c r="H41" s="38">
        <f>SUM(H37:H40)</f>
        <v>27579129</v>
      </c>
    </row>
    <row r="42" spans="1:8" ht="13.5" thickBot="1" x14ac:dyDescent="0.25">
      <c r="A42" s="2"/>
      <c r="B42" s="7" t="s">
        <v>67</v>
      </c>
      <c r="C42" s="8"/>
      <c r="D42" s="8"/>
      <c r="E42" s="3" t="s">
        <v>5</v>
      </c>
      <c r="F42" s="37">
        <f>F34+F41</f>
        <v>34057122</v>
      </c>
      <c r="G42" s="3" t="s">
        <v>5</v>
      </c>
      <c r="H42" s="37">
        <f>H34+H41</f>
        <v>39062883</v>
      </c>
    </row>
    <row r="43" spans="1:8" ht="13.5" thickTop="1" x14ac:dyDescent="0.2">
      <c r="A43" s="2"/>
      <c r="B43" s="8"/>
      <c r="C43" s="8"/>
      <c r="D43" s="8"/>
      <c r="E43" s="3"/>
      <c r="F43" s="31"/>
      <c r="G43" s="3"/>
      <c r="H43" s="31"/>
    </row>
    <row r="44" spans="1:8" ht="13.5" thickBot="1" x14ac:dyDescent="0.25">
      <c r="A44" s="2"/>
      <c r="B44" s="7" t="s">
        <v>68</v>
      </c>
      <c r="C44" s="8"/>
      <c r="D44" s="8"/>
      <c r="E44" s="3" t="s">
        <v>5</v>
      </c>
      <c r="F44" s="40">
        <v>1243556</v>
      </c>
      <c r="G44" s="3" t="s">
        <v>5</v>
      </c>
      <c r="H44" s="40">
        <v>3797866</v>
      </c>
    </row>
    <row r="45" spans="1:8" ht="13.5" thickTop="1" x14ac:dyDescent="0.2">
      <c r="A45" s="2"/>
      <c r="B45" s="8"/>
      <c r="C45" s="8"/>
      <c r="D45" s="8"/>
      <c r="E45" s="3"/>
      <c r="F45" s="31"/>
      <c r="G45" s="3"/>
      <c r="H45" s="31"/>
    </row>
    <row r="46" spans="1:8" ht="13.5" thickBot="1" x14ac:dyDescent="0.25">
      <c r="A46" s="2"/>
      <c r="B46" s="7" t="s">
        <v>69</v>
      </c>
      <c r="C46" s="8"/>
      <c r="D46" s="8"/>
      <c r="E46" s="3" t="s">
        <v>5</v>
      </c>
      <c r="F46" s="40">
        <v>3549313</v>
      </c>
      <c r="G46" s="3" t="s">
        <v>5</v>
      </c>
      <c r="H46" s="40">
        <v>2398968</v>
      </c>
    </row>
    <row r="47" spans="1:8" ht="13.5" thickTop="1" x14ac:dyDescent="0.2">
      <c r="A47" s="2"/>
      <c r="B47" s="8"/>
      <c r="C47" s="8"/>
      <c r="D47" s="8"/>
      <c r="E47" s="3"/>
      <c r="F47" s="41"/>
      <c r="G47" s="3"/>
      <c r="H47" s="41"/>
    </row>
    <row r="48" spans="1:8" ht="12.75" x14ac:dyDescent="0.2">
      <c r="A48" s="2"/>
      <c r="B48" s="8"/>
      <c r="C48" s="8"/>
      <c r="D48" s="8"/>
      <c r="E48" s="3"/>
      <c r="F48" s="31"/>
      <c r="G48" s="3"/>
      <c r="H48" s="31"/>
    </row>
    <row r="49" spans="1:8" ht="12.75" x14ac:dyDescent="0.2">
      <c r="A49" s="2"/>
      <c r="B49" s="43"/>
      <c r="C49" s="43"/>
      <c r="D49" s="43"/>
      <c r="E49" s="3"/>
      <c r="F49" s="31"/>
      <c r="G49" s="3"/>
      <c r="H49" s="31"/>
    </row>
    <row r="50" spans="1:8" ht="12.75" x14ac:dyDescent="0.2">
      <c r="A50" s="2"/>
      <c r="B50" s="43"/>
      <c r="C50" s="43"/>
      <c r="D50" s="43"/>
      <c r="E50" s="3"/>
      <c r="F50" s="31"/>
      <c r="G50" s="3"/>
      <c r="H50" s="31"/>
    </row>
    <row r="51" spans="1:8" ht="12.75" x14ac:dyDescent="0.2">
      <c r="A51" s="2"/>
      <c r="B51" s="25"/>
      <c r="C51" s="2"/>
      <c r="D51" s="25"/>
      <c r="E51" s="3"/>
      <c r="F51" s="50"/>
      <c r="G51" s="50"/>
      <c r="H51" s="50"/>
    </row>
    <row r="52" spans="1:8" ht="12" x14ac:dyDescent="0.2">
      <c r="A52" s="27"/>
      <c r="B52" s="28" t="s">
        <v>31</v>
      </c>
      <c r="C52" s="27"/>
      <c r="D52" s="28" t="s">
        <v>32</v>
      </c>
      <c r="E52" s="29"/>
      <c r="F52" s="45" t="s">
        <v>33</v>
      </c>
      <c r="G52" s="45"/>
      <c r="H52" s="45"/>
    </row>
    <row r="53" spans="1:8" ht="24" x14ac:dyDescent="0.2">
      <c r="A53" s="27"/>
      <c r="B53" s="30" t="s">
        <v>34</v>
      </c>
      <c r="C53" s="27"/>
      <c r="D53" s="30" t="s">
        <v>35</v>
      </c>
      <c r="E53" s="29"/>
      <c r="F53" s="42" t="s">
        <v>36</v>
      </c>
      <c r="G53" s="42"/>
      <c r="H53" s="42"/>
    </row>
    <row r="54" spans="1:8" x14ac:dyDescent="0.2"/>
    <row r="55" spans="1:8" x14ac:dyDescent="0.2"/>
    <row r="56" spans="1:8" hidden="1" x14ac:dyDescent="0.2"/>
    <row r="57" spans="1:8" hidden="1" x14ac:dyDescent="0.2"/>
    <row r="58" spans="1:8" hidden="1" x14ac:dyDescent="0.2"/>
    <row r="59" spans="1:8" hidden="1" x14ac:dyDescent="0.2"/>
    <row r="60" spans="1:8" hidden="1" x14ac:dyDescent="0.2"/>
  </sheetData>
  <sheetProtection algorithmName="SHA-512" hashValue="PwNoyzYs2ciK9MsAVV3oFcRppWa3yIk/v96Jhgb2253PAbtxqag4zxOCuNtz+x+QHKNKlQHoGhC/Oh5IrEtZ+w==" saltValue="Reoc+uNdfPnNfDoJLrmFXQ==" spinCount="100000" sheet="1" objects="1" scenarios="1" selectLockedCells="1" selectUnlockedCells="1"/>
  <mergeCells count="13">
    <mergeCell ref="B6:D6"/>
    <mergeCell ref="A1:H1"/>
    <mergeCell ref="A2:H2"/>
    <mergeCell ref="A3:H3"/>
    <mergeCell ref="A4:H4"/>
    <mergeCell ref="B5:H5"/>
    <mergeCell ref="F53:H53"/>
    <mergeCell ref="B7:D7"/>
    <mergeCell ref="B15:D15"/>
    <mergeCell ref="B49:D49"/>
    <mergeCell ref="B50:D50"/>
    <mergeCell ref="F51:H51"/>
    <mergeCell ref="F52:H52"/>
  </mergeCells>
  <printOptions horizontalCentered="1"/>
  <pageMargins left="0.59055118110236227" right="0.59055118110236227" top="0.98425196850393704" bottom="0.98425196850393704" header="0" footer="0"/>
  <pageSetup scale="8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</vt:lpstr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2018-10-15T16:04:36Z</dcterms:created>
  <dcterms:modified xsi:type="dcterms:W3CDTF">2018-10-15T16:08:02Z</dcterms:modified>
</cp:coreProperties>
</file>