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4" i="2" s="1"/>
  <c r="C30" i="1"/>
  <c r="C35" i="1" l="1"/>
  <c r="C36" i="1" s="1"/>
  <c r="C14" i="2" l="1"/>
  <c r="C25" i="2" s="1"/>
  <c r="C30" i="2"/>
  <c r="C31" i="2" l="1"/>
  <c r="C17" i="1"/>
  <c r="C11" i="1" l="1"/>
  <c r="C21" i="1" s="1"/>
  <c r="C34" i="2" l="1"/>
  <c r="C37" i="2" s="1"/>
  <c r="C41" i="2" l="1"/>
  <c r="C41" i="1" l="1"/>
  <c r="C42" i="1" s="1"/>
</calcChain>
</file>

<file path=xl/sharedStrings.xml><?xml version="1.0" encoding="utf-8"?>
<sst xmlns="http://schemas.openxmlformats.org/spreadsheetml/2006/main" count="74" uniqueCount="67">
  <si>
    <t>Banco Davivienda Salvadoreño, S. A.                                                     Estados Financieros consolidados al 30 de septiembre de 2018</t>
  </si>
  <si>
    <t>Balance general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</si>
  <si>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</si>
  <si>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</si>
  <si>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</si>
  <si>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</si>
  <si>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</si>
  <si>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</si>
  <si>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</si>
  <si>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</si>
  <si>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</si>
  <si>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</si>
  <si>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</si>
  <si>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</si>
  <si>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</si>
  <si>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</si>
  <si>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</si>
  <si>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</si>
  <si>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</si>
  <si>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</si>
  <si>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</si>
  <si>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</si>
  <si>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</si>
  <si>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</si>
  <si>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</si>
  <si>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</si>
  <si>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</si>
  <si>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</si>
  <si>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</si>
  <si>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</si>
  <si>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</si>
  <si>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</si>
  <si>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</si>
  <si>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Banco Davivienda Salvadoreño, S. A.                                                          Estados Financieros consolidados al 30 de septiembre de 2018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</si>
  <si>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</si>
  <si>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</si>
  <si>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</si>
  <si>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</si>
  <si>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</si>
  <si>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</si>
  <si>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</si>
  <si>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</si>
  <si>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</si>
  <si>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</si>
  <si>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</si>
  <si>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</si>
  <si>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</si>
  <si>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</si>
  <si>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</si>
  <si>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</si>
  <si>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</si>
  <si>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</si>
  <si>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</si>
  <si>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</si>
  <si>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</si>
  <si>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</si>
  <si>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</si>
  <si>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</si>
  <si>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</si>
  <si>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</si>
  <si>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</si>
  <si>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</si>
  <si>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</si>
  <si>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Gerardo Simán</t>
  </si>
  <si>
    <t>Presidente Ejecutivo</t>
  </si>
  <si>
    <t>Contador General</t>
  </si>
  <si>
    <t xml:space="preserve">Ashali Baños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</si>
</sst>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_-* #,##0.0_-;\-* #,##0.0_-;_-* &quot;-&quot;?_-;_-@_-"/>
    <numFmt numFmtId="172" formatCode="#,##0.0000000000000000"/>
    <numFmt numFmtId="173" formatCode="&quot;$&quot;* #,##0.0;"/>
    <numFmt numFmtId="174" formatCode="#,##0.0;\ \(#,##0.0\)"/>
    <numFmt numFmtId="175" formatCode="0.0"/>
    <numFmt numFmtId="176" formatCode="#,##0.0;&quot; &quot;@"/>
    <numFmt numFmtId="177" formatCode="#,##0.0;\ \(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166" fontId="5" fillId="0" borderId="1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6" fontId="5" fillId="0" borderId="1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center"/>
    </xf>
    <xf numFmtId="168" fontId="5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0" fontId="8" fillId="0" borderId="0" xfId="2" applyNumberFormat="1" applyFont="1" applyFill="1"/>
    <xf numFmtId="43" fontId="5" fillId="0" borderId="0" xfId="0" applyNumberFormat="1" applyFont="1" applyAlignment="1">
      <alignment horizontal="center"/>
    </xf>
    <xf numFmtId="171" fontId="5" fillId="0" borderId="0" xfId="0" applyNumberFormat="1" applyFont="1" applyBorder="1"/>
    <xf numFmtId="172" fontId="5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44" fontId="0" fillId="0" borderId="0" xfId="1" applyFont="1"/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4" fontId="0" fillId="0" borderId="0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Septiembre/balances/HOJA%20DE%20TRABAJO%20BANCO%20CONSOLIDADO%20SEP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Nota 3"/>
      <sheetName val="Nota 4"/>
      <sheetName val="Validaciones"/>
      <sheetName val="Nota 10"/>
      <sheetName val="Nota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7"/>
  <sheetViews>
    <sheetView showGridLines="0" tabSelected="1" view="pageLayout" topLeftCell="A28" zoomScaleNormal="100" workbookViewId="0">
      <selection activeCell="A44" sqref="A44"/>
    </sheetView>
  </sheetViews>
  <sheetFormatPr baseColWidth="10" defaultColWidth="2.5703125" defaultRowHeight="15" x14ac:dyDescent="0.25"/>
  <cols>
    <col min="1" max="1" width="51.85546875" style="4" customWidth="1"/>
    <col min="2" max="2" width="13.140625" style="2" customWidth="1"/>
    <col min="3" max="3" width="12.28515625" style="3" customWidth="1"/>
    <col min="4" max="4" width="9.42578125" style="4" customWidth="1"/>
    <col min="5" max="16384" width="2.5703125" style="4"/>
  </cols>
  <sheetData>
    <row r="1" spans="1:5" ht="26.25" x14ac:dyDescent="0.25">
      <c r="A1" s="1" t="s">
        <v>0</v>
      </c>
    </row>
    <row r="2" spans="1:5" x14ac:dyDescent="0.25">
      <c r="A2" s="5" t="s">
        <v>1</v>
      </c>
      <c r="B2" s="6"/>
      <c r="C2" s="7"/>
    </row>
    <row r="3" spans="1:5" x14ac:dyDescent="0.25">
      <c r="A3" s="5" t="s">
        <v>2</v>
      </c>
      <c r="B3" s="6"/>
      <c r="C3" s="7"/>
    </row>
    <row r="4" spans="1:5" x14ac:dyDescent="0.25">
      <c r="A4" s="5"/>
      <c r="B4" s="6"/>
      <c r="C4" s="7"/>
    </row>
    <row r="5" spans="1:5" x14ac:dyDescent="0.25">
      <c r="A5" s="8" t="s">
        <v>3</v>
      </c>
    </row>
    <row r="6" spans="1:5" x14ac:dyDescent="0.25">
      <c r="A6" s="8" t="s">
        <v>4</v>
      </c>
    </row>
    <row r="7" spans="1:5" x14ac:dyDescent="0.25">
      <c r="A7" s="9" t="s">
        <v>5</v>
      </c>
      <c r="C7" s="10">
        <v>427189.2</v>
      </c>
    </row>
    <row r="8" spans="1:5" x14ac:dyDescent="0.25">
      <c r="A8" s="9" t="s">
        <v>6</v>
      </c>
      <c r="C8" s="11">
        <v>9413.9</v>
      </c>
    </row>
    <row r="9" spans="1:5" x14ac:dyDescent="0.25">
      <c r="A9" s="9" t="s">
        <v>7</v>
      </c>
      <c r="C9" s="11">
        <v>235264.4</v>
      </c>
    </row>
    <row r="10" spans="1:5" x14ac:dyDescent="0.25">
      <c r="A10" s="9" t="s">
        <v>8</v>
      </c>
      <c r="C10" s="12">
        <v>1752865.1</v>
      </c>
    </row>
    <row r="11" spans="1:5" x14ac:dyDescent="0.25">
      <c r="C11" s="13">
        <f>SUM(C7:C10)</f>
        <v>2424732.6</v>
      </c>
    </row>
    <row r="12" spans="1:5" x14ac:dyDescent="0.25">
      <c r="A12" s="8" t="s">
        <v>9</v>
      </c>
      <c r="C12" s="14"/>
    </row>
    <row r="13" spans="1:5" x14ac:dyDescent="0.25">
      <c r="A13" s="9" t="s">
        <v>10</v>
      </c>
      <c r="C13" s="11">
        <v>4093.5</v>
      </c>
      <c r="E13" s="15"/>
    </row>
    <row r="14" spans="1:5" x14ac:dyDescent="0.25">
      <c r="A14" s="9" t="s">
        <v>11</v>
      </c>
      <c r="C14" s="16">
        <v>4730.3999999999996</v>
      </c>
      <c r="E14" s="15"/>
    </row>
    <row r="15" spans="1:5" x14ac:dyDescent="0.25">
      <c r="A15" s="17" t="s">
        <v>12</v>
      </c>
      <c r="B15" s="17"/>
      <c r="C15" s="18">
        <v>33970</v>
      </c>
      <c r="D15" s="17"/>
      <c r="E15" s="15"/>
    </row>
    <row r="16" spans="1:5" ht="13.5" customHeight="1" x14ac:dyDescent="0.25">
      <c r="A16" s="19"/>
      <c r="B16" s="19"/>
      <c r="C16" s="20"/>
      <c r="D16" s="19"/>
      <c r="E16" s="15"/>
    </row>
    <row r="17" spans="1:5" x14ac:dyDescent="0.25">
      <c r="C17" s="13">
        <f>SUM(C13:C15)</f>
        <v>42793.9</v>
      </c>
    </row>
    <row r="18" spans="1:5" x14ac:dyDescent="0.25">
      <c r="A18" s="8" t="s">
        <v>13</v>
      </c>
      <c r="C18" s="21"/>
    </row>
    <row r="19" spans="1:5" x14ac:dyDescent="0.25">
      <c r="A19" s="17" t="s">
        <v>14</v>
      </c>
      <c r="B19" s="22"/>
      <c r="C19" s="23">
        <v>47183.3</v>
      </c>
      <c r="D19" s="17"/>
      <c r="E19" s="17"/>
    </row>
    <row r="20" spans="1:5" x14ac:dyDescent="0.25">
      <c r="A20" s="19"/>
      <c r="B20" s="24"/>
      <c r="C20" s="25"/>
      <c r="D20" s="19"/>
      <c r="E20" s="19"/>
    </row>
    <row r="21" spans="1:5" ht="15.75" thickBot="1" x14ac:dyDescent="0.3">
      <c r="A21" s="9" t="s">
        <v>15</v>
      </c>
      <c r="B21" s="26"/>
      <c r="C21" s="27">
        <f>C11+C17+C19</f>
        <v>2514709.7999999998</v>
      </c>
    </row>
    <row r="22" spans="1:5" ht="15.75" thickTop="1" x14ac:dyDescent="0.25">
      <c r="A22" s="8" t="s">
        <v>16</v>
      </c>
      <c r="C22" s="28"/>
    </row>
    <row r="23" spans="1:5" x14ac:dyDescent="0.25">
      <c r="A23" s="8" t="s">
        <v>17</v>
      </c>
      <c r="C23" s="14"/>
    </row>
    <row r="24" spans="1:5" x14ac:dyDescent="0.25">
      <c r="A24" s="9" t="s">
        <v>18</v>
      </c>
      <c r="C24" s="10">
        <v>1536497.8</v>
      </c>
    </row>
    <row r="25" spans="1:5" x14ac:dyDescent="0.25">
      <c r="A25" s="9" t="s">
        <v>19</v>
      </c>
      <c r="C25" s="11">
        <v>15761.2</v>
      </c>
    </row>
    <row r="26" spans="1:5" x14ac:dyDescent="0.25">
      <c r="A26" s="9" t="s">
        <v>20</v>
      </c>
      <c r="C26" s="11">
        <v>422990</v>
      </c>
    </row>
    <row r="27" spans="1:5" x14ac:dyDescent="0.25">
      <c r="A27" s="9" t="s">
        <v>21</v>
      </c>
      <c r="C27" s="11">
        <v>0</v>
      </c>
    </row>
    <row r="28" spans="1:5" x14ac:dyDescent="0.25">
      <c r="A28" s="9" t="s">
        <v>22</v>
      </c>
      <c r="C28" s="11">
        <v>191379.7</v>
      </c>
    </row>
    <row r="29" spans="1:5" x14ac:dyDescent="0.25">
      <c r="A29" s="9" t="s">
        <v>23</v>
      </c>
      <c r="C29" s="12">
        <v>13053.2</v>
      </c>
    </row>
    <row r="30" spans="1:5" x14ac:dyDescent="0.25">
      <c r="A30" s="29"/>
      <c r="B30" s="30"/>
      <c r="C30" s="13">
        <f>SUM(C24:C29)</f>
        <v>2179681.9000000004</v>
      </c>
    </row>
    <row r="31" spans="1:5" x14ac:dyDescent="0.25">
      <c r="A31" s="8" t="s">
        <v>24</v>
      </c>
      <c r="C31" s="14"/>
    </row>
    <row r="32" spans="1:5" x14ac:dyDescent="0.25">
      <c r="A32" s="9" t="s">
        <v>25</v>
      </c>
      <c r="C32" s="11">
        <v>29217.200000000001</v>
      </c>
      <c r="D32" s="31"/>
    </row>
    <row r="33" spans="1:4" x14ac:dyDescent="0.25">
      <c r="A33" s="9" t="s">
        <v>26</v>
      </c>
      <c r="C33" s="11">
        <v>3184.3</v>
      </c>
      <c r="D33" s="31"/>
    </row>
    <row r="34" spans="1:4" x14ac:dyDescent="0.25">
      <c r="A34" s="9" t="s">
        <v>23</v>
      </c>
      <c r="C34" s="12">
        <v>18777.3</v>
      </c>
      <c r="D34" s="31"/>
    </row>
    <row r="35" spans="1:4" x14ac:dyDescent="0.25">
      <c r="B35" s="32"/>
      <c r="C35" s="13">
        <f>SUM(C32:C34)</f>
        <v>51178.8</v>
      </c>
      <c r="D35" s="31"/>
    </row>
    <row r="36" spans="1:4" x14ac:dyDescent="0.25">
      <c r="A36" s="9" t="s">
        <v>27</v>
      </c>
      <c r="C36" s="13">
        <f>C35+C30</f>
        <v>2230860.7000000002</v>
      </c>
      <c r="D36" s="31"/>
    </row>
    <row r="37" spans="1:4" x14ac:dyDescent="0.25">
      <c r="A37" s="8" t="s">
        <v>28</v>
      </c>
      <c r="C37" s="14"/>
      <c r="D37" s="33"/>
    </row>
    <row r="38" spans="1:4" x14ac:dyDescent="0.25">
      <c r="A38" s="9" t="s">
        <v>29</v>
      </c>
      <c r="C38" s="11">
        <v>150000</v>
      </c>
      <c r="D38" s="31"/>
    </row>
    <row r="39" spans="1:4" x14ac:dyDescent="0.25">
      <c r="A39" s="17" t="s">
        <v>30</v>
      </c>
      <c r="C39" s="23">
        <v>133849.1</v>
      </c>
      <c r="D39" s="31"/>
    </row>
    <row r="40" spans="1:4" x14ac:dyDescent="0.25">
      <c r="A40" s="19"/>
      <c r="C40" s="34"/>
      <c r="D40" s="31"/>
    </row>
    <row r="41" spans="1:4" x14ac:dyDescent="0.25">
      <c r="A41" s="9" t="s">
        <v>31</v>
      </c>
      <c r="C41" s="12">
        <f>SUM(C38:C40)</f>
        <v>283849.09999999998</v>
      </c>
      <c r="D41" s="33"/>
    </row>
    <row r="42" spans="1:4" ht="15.75" thickBot="1" x14ac:dyDescent="0.3">
      <c r="A42" s="9" t="s">
        <v>32</v>
      </c>
      <c r="C42" s="27">
        <f>C41+C36</f>
        <v>2514709.8000000003</v>
      </c>
    </row>
    <row r="43" spans="1:4" ht="15.75" thickTop="1" x14ac:dyDescent="0.25"/>
    <row r="44" spans="1:4" x14ac:dyDescent="0.25">
      <c r="A44" s="4" t="s">
        <v>63</v>
      </c>
      <c r="B44" s="58" t="s">
        <v>66</v>
      </c>
      <c r="C44" s="58"/>
    </row>
    <row r="45" spans="1:4" x14ac:dyDescent="0.25">
      <c r="A45" s="5" t="s">
        <v>64</v>
      </c>
      <c r="B45" s="59" t="s">
        <v>65</v>
      </c>
      <c r="C45" s="59"/>
    </row>
    <row r="46" spans="1:4" x14ac:dyDescent="0.25">
      <c r="C46" s="35"/>
    </row>
    <row r="47" spans="1:4" x14ac:dyDescent="0.25">
      <c r="C47" s="36"/>
      <c r="D47" s="37"/>
    </row>
  </sheetData>
  <mergeCells count="13">
    <mergeCell ref="E19:E20"/>
    <mergeCell ref="A39:A40"/>
    <mergeCell ref="C39:C40"/>
    <mergeCell ref="B44:C44"/>
    <mergeCell ref="B45:C45"/>
    <mergeCell ref="A15:A16"/>
    <mergeCell ref="B15:B16"/>
    <mergeCell ref="C15:C16"/>
    <mergeCell ref="D15:D16"/>
    <mergeCell ref="A19:A20"/>
    <mergeCell ref="B19:B20"/>
    <mergeCell ref="C19:C20"/>
    <mergeCell ref="D19:D20"/>
  </mergeCells>
  <pageMargins left="0.55208333333333337" right="0.39370078740157483" top="0.72916666666666663" bottom="0.78740157480314965" header="0.15625" footer="0.31496062992125984"/>
  <pageSetup orientation="portrait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3"/>
  <sheetViews>
    <sheetView showGridLines="0" view="pageLayout" topLeftCell="A17" zoomScaleNormal="100" workbookViewId="0">
      <selection activeCell="A17" sqref="A17"/>
    </sheetView>
  </sheetViews>
  <sheetFormatPr baseColWidth="10" defaultColWidth="2.42578125" defaultRowHeight="15" x14ac:dyDescent="0.25"/>
  <cols>
    <col min="1" max="1" width="53.28515625" style="4" customWidth="1"/>
    <col min="2" max="2" width="8.7109375" style="38" customWidth="1"/>
    <col min="3" max="3" width="13.5703125" style="39" customWidth="1"/>
    <col min="4" max="4" width="1.7109375" style="4" bestFit="1" customWidth="1"/>
    <col min="5" max="5" width="2.5703125" style="4" customWidth="1"/>
    <col min="6" max="6" width="2" style="4" bestFit="1" customWidth="1"/>
    <col min="7" max="7" width="1.5703125" style="4" customWidth="1"/>
    <col min="8" max="16384" width="2.42578125" style="4"/>
  </cols>
  <sheetData>
    <row r="1" spans="1:5" ht="26.25" x14ac:dyDescent="0.25">
      <c r="A1" s="1" t="s">
        <v>33</v>
      </c>
    </row>
    <row r="2" spans="1:5" x14ac:dyDescent="0.25">
      <c r="A2" s="5" t="s">
        <v>34</v>
      </c>
    </row>
    <row r="3" spans="1:5" x14ac:dyDescent="0.25">
      <c r="A3" s="5" t="s">
        <v>2</v>
      </c>
    </row>
    <row r="4" spans="1:5" ht="44.25" customHeight="1" x14ac:dyDescent="0.25">
      <c r="B4" s="40"/>
      <c r="C4" s="41"/>
    </row>
    <row r="5" spans="1:5" x14ac:dyDescent="0.25">
      <c r="A5" s="5" t="s">
        <v>35</v>
      </c>
      <c r="C5" s="28"/>
    </row>
    <row r="6" spans="1:5" x14ac:dyDescent="0.25">
      <c r="A6" s="4" t="s">
        <v>36</v>
      </c>
      <c r="C6" s="42">
        <v>124599.1</v>
      </c>
    </row>
    <row r="7" spans="1:5" x14ac:dyDescent="0.25">
      <c r="A7" s="4" t="s">
        <v>37</v>
      </c>
      <c r="C7" s="43">
        <v>13962.9</v>
      </c>
    </row>
    <row r="8" spans="1:5" x14ac:dyDescent="0.25">
      <c r="A8" s="4" t="s">
        <v>38</v>
      </c>
      <c r="C8" s="43">
        <v>7701.3</v>
      </c>
      <c r="E8" s="44"/>
    </row>
    <row r="9" spans="1:5" x14ac:dyDescent="0.25">
      <c r="A9" s="4" t="s">
        <v>39</v>
      </c>
      <c r="C9" s="45">
        <v>27.57179</v>
      </c>
    </row>
    <row r="10" spans="1:5" x14ac:dyDescent="0.25">
      <c r="A10" s="4" t="s">
        <v>40</v>
      </c>
      <c r="C10" s="43">
        <v>132.6</v>
      </c>
    </row>
    <row r="11" spans="1:5" x14ac:dyDescent="0.25">
      <c r="A11" s="4" t="s">
        <v>41</v>
      </c>
      <c r="C11" s="43">
        <v>4966.8</v>
      </c>
      <c r="D11" s="46"/>
      <c r="E11" s="44"/>
    </row>
    <row r="12" spans="1:5" x14ac:dyDescent="0.25">
      <c r="A12" s="4" t="s">
        <v>42</v>
      </c>
      <c r="C12" s="43">
        <v>1273.8</v>
      </c>
    </row>
    <row r="13" spans="1:5" x14ac:dyDescent="0.25">
      <c r="A13" s="4" t="s">
        <v>43</v>
      </c>
      <c r="C13" s="43">
        <v>14638.1</v>
      </c>
    </row>
    <row r="14" spans="1:5" x14ac:dyDescent="0.25">
      <c r="A14" s="47"/>
      <c r="B14" s="47"/>
      <c r="C14" s="48">
        <f>SUM(C6:C13)</f>
        <v>167302.17178999996</v>
      </c>
    </row>
    <row r="15" spans="1:5" x14ac:dyDescent="0.25">
      <c r="A15" s="5" t="s">
        <v>44</v>
      </c>
      <c r="B15" s="47"/>
      <c r="C15" s="28"/>
    </row>
    <row r="16" spans="1:5" x14ac:dyDescent="0.25">
      <c r="A16" s="4" t="s">
        <v>45</v>
      </c>
      <c r="C16" s="43">
        <v>25802</v>
      </c>
    </row>
    <row r="17" spans="1:5" x14ac:dyDescent="0.25">
      <c r="A17" s="4" t="s">
        <v>46</v>
      </c>
      <c r="C17" s="43">
        <v>15955.1</v>
      </c>
      <c r="D17" s="46"/>
      <c r="E17" s="44"/>
    </row>
    <row r="18" spans="1:5" x14ac:dyDescent="0.25">
      <c r="A18" s="4" t="s">
        <v>47</v>
      </c>
      <c r="B18" s="49"/>
      <c r="C18" s="43">
        <v>7544.5</v>
      </c>
    </row>
    <row r="19" spans="1:5" x14ac:dyDescent="0.25">
      <c r="A19" s="4" t="s">
        <v>48</v>
      </c>
      <c r="B19" s="49"/>
      <c r="C19" s="43">
        <v>200.9</v>
      </c>
    </row>
    <row r="20" spans="1:5" x14ac:dyDescent="0.25">
      <c r="A20" s="4" t="s">
        <v>49</v>
      </c>
      <c r="B20" s="49"/>
      <c r="C20" s="50">
        <v>0</v>
      </c>
    </row>
    <row r="21" spans="1:5" x14ac:dyDescent="0.25">
      <c r="A21" s="4" t="s">
        <v>43</v>
      </c>
      <c r="C21" s="51">
        <v>17399.5</v>
      </c>
    </row>
    <row r="22" spans="1:5" x14ac:dyDescent="0.25">
      <c r="A22" s="5"/>
      <c r="C22" s="50">
        <f>SUM(C16:C21)</f>
        <v>66902</v>
      </c>
    </row>
    <row r="23" spans="1:5" x14ac:dyDescent="0.25">
      <c r="A23" s="4" t="s">
        <v>50</v>
      </c>
      <c r="C23" s="51">
        <v>31269.1</v>
      </c>
    </row>
    <row r="24" spans="1:5" x14ac:dyDescent="0.25">
      <c r="C24" s="52">
        <f>SUM(C22:C23)</f>
        <v>98171.1</v>
      </c>
    </row>
    <row r="25" spans="1:5" x14ac:dyDescent="0.25">
      <c r="A25" s="5" t="s">
        <v>51</v>
      </c>
      <c r="C25" s="53">
        <f>(C14-C24)</f>
        <v>69131.071789999958</v>
      </c>
    </row>
    <row r="26" spans="1:5" x14ac:dyDescent="0.25">
      <c r="A26" s="5" t="s">
        <v>52</v>
      </c>
      <c r="C26" s="43"/>
    </row>
    <row r="27" spans="1:5" x14ac:dyDescent="0.25">
      <c r="A27" s="4" t="s">
        <v>53</v>
      </c>
      <c r="C27" s="43">
        <v>27123.1</v>
      </c>
    </row>
    <row r="28" spans="1:5" x14ac:dyDescent="0.25">
      <c r="A28" s="4" t="s">
        <v>54</v>
      </c>
      <c r="C28" s="43">
        <v>24304</v>
      </c>
    </row>
    <row r="29" spans="1:5" x14ac:dyDescent="0.25">
      <c r="A29" s="4" t="s">
        <v>55</v>
      </c>
      <c r="C29" s="53">
        <v>4860.7</v>
      </c>
    </row>
    <row r="30" spans="1:5" x14ac:dyDescent="0.25">
      <c r="C30" s="53">
        <f>SUM(C27:C29)</f>
        <v>56287.799999999996</v>
      </c>
    </row>
    <row r="31" spans="1:5" x14ac:dyDescent="0.25">
      <c r="A31" s="4" t="s">
        <v>56</v>
      </c>
      <c r="C31" s="43">
        <f>(C25-C30)</f>
        <v>12843.271789999962</v>
      </c>
    </row>
    <row r="32" spans="1:5" x14ac:dyDescent="0.25">
      <c r="A32" s="4" t="s">
        <v>57</v>
      </c>
      <c r="C32" s="43">
        <v>4.4000000000000004</v>
      </c>
    </row>
    <row r="33" spans="1:5" x14ac:dyDescent="0.25">
      <c r="A33" s="4" t="s">
        <v>58</v>
      </c>
      <c r="C33" s="53">
        <v>16106.195</v>
      </c>
      <c r="D33" s="46"/>
      <c r="E33" s="44"/>
    </row>
    <row r="34" spans="1:5" x14ac:dyDescent="0.25">
      <c r="A34" s="4" t="s">
        <v>59</v>
      </c>
      <c r="C34" s="54">
        <f>SUM(C31:C33)</f>
        <v>28953.866789999964</v>
      </c>
    </row>
    <row r="35" spans="1:5" x14ac:dyDescent="0.25">
      <c r="A35" s="4" t="s">
        <v>60</v>
      </c>
      <c r="C35" s="55">
        <v>-9607.2999999999993</v>
      </c>
    </row>
    <row r="36" spans="1:5" x14ac:dyDescent="0.25">
      <c r="A36" s="4" t="s">
        <v>61</v>
      </c>
      <c r="C36" s="53">
        <v>-1347</v>
      </c>
    </row>
    <row r="37" spans="1:5" ht="15.75" thickBot="1" x14ac:dyDescent="0.3">
      <c r="A37" s="4" t="s">
        <v>62</v>
      </c>
      <c r="C37" s="56">
        <f>+C34+C35+C36</f>
        <v>17999.566789999964</v>
      </c>
    </row>
    <row r="38" spans="1:5" ht="15.75" thickTop="1" x14ac:dyDescent="0.25">
      <c r="A38" s="5"/>
      <c r="C38" s="57">
        <v>17999.56671571446</v>
      </c>
    </row>
    <row r="39" spans="1:5" x14ac:dyDescent="0.25">
      <c r="A39" s="4" t="s">
        <v>63</v>
      </c>
      <c r="B39" s="58" t="s">
        <v>66</v>
      </c>
      <c r="C39" s="58"/>
    </row>
    <row r="40" spans="1:5" x14ac:dyDescent="0.25">
      <c r="A40" s="5" t="s">
        <v>64</v>
      </c>
      <c r="B40" s="59" t="s">
        <v>65</v>
      </c>
      <c r="C40" s="59"/>
    </row>
    <row r="41" spans="1:5" x14ac:dyDescent="0.25">
      <c r="A41" s="5"/>
      <c r="C41" s="57">
        <f>+C37-C39</f>
        <v>17999.566789999964</v>
      </c>
    </row>
    <row r="42" spans="1:5" x14ac:dyDescent="0.25">
      <c r="A42" s="49"/>
    </row>
    <row r="43" spans="1:5" x14ac:dyDescent="0.25">
      <c r="A43" s="49"/>
    </row>
  </sheetData>
  <mergeCells count="2">
    <mergeCell ref="B39:C39"/>
    <mergeCell ref="B40:C40"/>
  </mergeCells>
  <pageMargins left="1.1811023622047245" right="0.39370078740157483" top="0.79166666666666663" bottom="0.78740157480314965" header="8.3333333333333329E-2" footer="0.31496062992125984"/>
  <pageSetup orientation="portrait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2018-10-09T23:15:53Z</dcterms:created>
  <dcterms:modified xsi:type="dcterms:W3CDTF">2018-10-09T23:21:55Z</dcterms:modified>
</cp:coreProperties>
</file>