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ACUMULADO'!$A$1:$B$54</definedName>
  </definedNames>
  <calcPr calcId="144525"/>
</workbook>
</file>

<file path=xl/calcChain.xml><?xml version="1.0" encoding="utf-8"?>
<calcChain xmlns="http://schemas.openxmlformats.org/spreadsheetml/2006/main">
  <c r="B18" i="1" l="1"/>
  <c r="B44" i="2" l="1"/>
  <c r="B33" i="1" l="1"/>
  <c r="B52" i="2" l="1"/>
  <c r="A48" i="2"/>
  <c r="B29" i="2"/>
  <c r="B33" i="2" s="1"/>
  <c r="B13" i="2"/>
  <c r="B18" i="2" s="1"/>
  <c r="B35" i="2" s="1"/>
  <c r="B54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F57" i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<sst xmlns="http://schemas.openxmlformats.org/spreadsheetml/2006/main" count="89" uniqueCount="77">
  <si>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</si>
  <si>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</si>
  <si>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</si>
  <si>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</si>
  <si>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</si>
  <si>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</si>
  <si>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</si>
  <si>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</si>
  <si>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</si>
  <si>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</si>
  <si>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</si>
  <si>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</si>
  <si>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</si>
  <si>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</si>
  <si>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</si>
  <si>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</si>
  <si>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</si>
  <si>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</si>
  <si>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</si>
  <si>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</si>
  <si>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</si>
  <si>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</si>
  <si>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</si>
  <si>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</si>
  <si>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</si>
  <si>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</si>
  <si>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</si>
  <si>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</si>
  <si>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</si>
  <si>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</si>
  <si>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</si>
  <si>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</si>
  <si>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</si>
  <si>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</si>
  <si>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</si>
  <si>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</si>
  <si>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</si>
  <si>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</si>
  <si>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</si>
  <si>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</si>
  <si>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</si>
  <si>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</si>
  <si>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</si>
  <si>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</si>
  <si>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</si>
  <si>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</si>
  <si>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</si>
  <si>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</si>
  <si>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</si>
  <si>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</si>
  <si>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</si>
  <si>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</si>
  <si>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</si>
  <si>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</si>
  <si>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</si>
  <si>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</si>
  <si>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</si>
  <si>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</si>
  <si>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</si>
  <si>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</si>
  <si>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</si>
  <si>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</si>
  <si>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</si>
  <si>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</si>
  <si>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</si>
  <si>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</si>
  <si>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</si>
  <si>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</si>
  <si>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</si>
  <si>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</si>
  <si>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</si>
  <si>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</si>
  <si>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</si>
  <si>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</si>
  <si>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</si>
  <si>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>Estado de Resultados del 01 de enero al 31 de Agosto de 2018</t>
  </si>
  <si>
    <t>Balance General al 31 de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</si>
</sst>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3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F72"/>
  <sheetViews>
    <sheetView zoomScaleNormal="100" workbookViewId="0">
      <selection activeCell="A5" sqref="A5:F5"/>
    </sheetView>
  </sheetViews>
  <sheetFormatPr baseColWidth="10" defaultRowHeight="12.75" customHeight="1" x14ac:dyDescent="0.25"/>
  <cols>
    <col min="1" max="1" width="70.7109375" style="1" customWidth="1"/>
    <col min="2" max="2" width="30.7109375" style="95" customWidth="1"/>
    <col min="3" max="3" width="14.42578125" style="1" hidden="1" customWidth="1"/>
    <col min="4" max="4" width="9" style="39" hidden="1" customWidth="1"/>
    <col min="5" max="5" width="16.140625" style="12" hidden="1" customWidth="1"/>
    <col min="6" max="6" width="16.42578125" style="12" hidden="1" customWidth="1"/>
    <col min="7" max="16384" width="11.42578125" style="1"/>
  </cols>
  <sheetData>
    <row r="1" spans="1:6" ht="12.75" customHeight="1" x14ac:dyDescent="0.25">
      <c r="A1" s="99" t="s">
        <v>67</v>
      </c>
      <c r="B1" s="99"/>
      <c r="C1" s="99"/>
      <c r="D1" s="99"/>
      <c r="E1" s="99"/>
      <c r="F1" s="99"/>
    </row>
    <row r="2" spans="1:6" s="2" customFormat="1" ht="12.75" customHeight="1" x14ac:dyDescent="0.25">
      <c r="A2" s="99" t="s">
        <v>68</v>
      </c>
      <c r="B2" s="99"/>
      <c r="C2" s="99"/>
      <c r="D2" s="99"/>
      <c r="E2" s="99"/>
      <c r="F2" s="99"/>
    </row>
    <row r="3" spans="1:6" s="2" customFormat="1" ht="12.75" customHeight="1" x14ac:dyDescent="0.25">
      <c r="A3" s="99" t="s">
        <v>69</v>
      </c>
      <c r="B3" s="99"/>
      <c r="C3" s="99"/>
      <c r="D3" s="99"/>
      <c r="E3" s="99"/>
      <c r="F3" s="99"/>
    </row>
    <row r="4" spans="1:6" s="2" customFormat="1" ht="12.75" customHeight="1" x14ac:dyDescent="0.25">
      <c r="A4" s="98" t="s">
        <v>76</v>
      </c>
      <c r="B4" s="98"/>
      <c r="C4" s="98"/>
      <c r="D4" s="98"/>
      <c r="E4" s="98"/>
      <c r="F4" s="98"/>
    </row>
    <row r="5" spans="1:6" s="2" customFormat="1" ht="12.75" customHeight="1" x14ac:dyDescent="0.25">
      <c r="A5" s="98" t="s">
        <v>70</v>
      </c>
      <c r="B5" s="98"/>
      <c r="C5" s="98"/>
      <c r="D5" s="98"/>
      <c r="E5" s="98"/>
      <c r="F5" s="98"/>
    </row>
    <row r="6" spans="1:6" s="2" customFormat="1" ht="12.75" customHeight="1" x14ac:dyDescent="0.25">
      <c r="A6" s="100"/>
      <c r="B6" s="100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81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82"/>
      <c r="C8" s="5"/>
      <c r="D8" s="6"/>
      <c r="E8" s="10"/>
      <c r="F8" s="10"/>
    </row>
    <row r="9" spans="1:6" s="2" customFormat="1" ht="12.75" customHeight="1" x14ac:dyDescent="0.25">
      <c r="A9" s="1" t="s">
        <v>3</v>
      </c>
      <c r="B9" s="31">
        <v>0.14000000000000001</v>
      </c>
      <c r="C9" s="11">
        <v>294.51</v>
      </c>
      <c r="D9" s="6" t="e">
        <f>$C9/#REF!</f>
        <v>#REF!</v>
      </c>
      <c r="E9" s="12"/>
      <c r="F9" s="12"/>
    </row>
    <row r="10" spans="1:6" s="2" customFormat="1" ht="12.75" customHeight="1" x14ac:dyDescent="0.25">
      <c r="A10" s="1" t="s">
        <v>4</v>
      </c>
      <c r="B10" s="31">
        <v>62.17</v>
      </c>
      <c r="C10" s="11">
        <v>29101.21</v>
      </c>
      <c r="D10" s="6" t="e">
        <f>$C10/#REF!</f>
        <v>#REF!</v>
      </c>
      <c r="E10" s="12"/>
      <c r="F10" s="12"/>
    </row>
    <row r="11" spans="1:6" s="2" customFormat="1" ht="12.75" customHeight="1" x14ac:dyDescent="0.25">
      <c r="A11" s="1" t="s">
        <v>5</v>
      </c>
      <c r="B11" s="31">
        <v>3.4</v>
      </c>
      <c r="C11" s="11">
        <v>2800</v>
      </c>
      <c r="D11" s="6" t="e">
        <f>$C11/#REF!</f>
        <v>#REF!</v>
      </c>
      <c r="E11" s="12"/>
      <c r="F11" s="12"/>
    </row>
    <row r="12" spans="1:6" s="2" customFormat="1" ht="12.75" customHeight="1" x14ac:dyDescent="0.25">
      <c r="A12" s="1" t="s">
        <v>6</v>
      </c>
      <c r="B12" s="31">
        <v>602.17999999999995</v>
      </c>
      <c r="C12" s="11">
        <v>178403.27</v>
      </c>
      <c r="D12" s="6" t="e">
        <f>$C12/#REF!</f>
        <v>#REF!</v>
      </c>
      <c r="E12" s="13"/>
      <c r="F12" s="12"/>
    </row>
    <row r="13" spans="1:6" s="2" customFormat="1" ht="12.75" customHeight="1" x14ac:dyDescent="0.25">
      <c r="A13" s="1" t="s">
        <v>7</v>
      </c>
      <c r="B13" s="31">
        <v>55.35</v>
      </c>
      <c r="C13" s="11">
        <v>650099.69999999995</v>
      </c>
      <c r="D13" s="6" t="e">
        <f>$C13/#REF!</f>
        <v>#REF!</v>
      </c>
      <c r="E13" s="13"/>
      <c r="F13" s="12"/>
    </row>
    <row r="14" spans="1:6" s="2" customFormat="1" ht="12.75" customHeight="1" x14ac:dyDescent="0.25">
      <c r="A14" s="14" t="s">
        <v>8</v>
      </c>
      <c r="B14" s="31">
        <v>0.15</v>
      </c>
      <c r="C14" s="15">
        <v>19.79</v>
      </c>
      <c r="D14" s="6"/>
      <c r="E14" s="13"/>
      <c r="F14" s="12"/>
    </row>
    <row r="15" spans="1:6" s="2" customFormat="1" ht="12.75" customHeight="1" x14ac:dyDescent="0.25">
      <c r="A15" s="1" t="s">
        <v>9</v>
      </c>
      <c r="B15" s="31">
        <v>11.09</v>
      </c>
      <c r="C15" s="11">
        <v>20210.5</v>
      </c>
      <c r="D15" s="6" t="e">
        <f>$C15/#REF!</f>
        <v>#REF!</v>
      </c>
      <c r="E15" s="13"/>
      <c r="F15" s="12"/>
    </row>
    <row r="16" spans="1:6" s="2" customFormat="1" ht="12.75" customHeight="1" x14ac:dyDescent="0.25">
      <c r="A16" s="1" t="s">
        <v>10</v>
      </c>
      <c r="B16" s="31">
        <v>20.399999999999999</v>
      </c>
      <c r="C16" s="11">
        <v>6028.69</v>
      </c>
      <c r="D16" s="6" t="e">
        <f>$C16/#REF!</f>
        <v>#REF!</v>
      </c>
      <c r="E16" s="12"/>
      <c r="F16" s="12"/>
    </row>
    <row r="17" spans="1:6" s="2" customFormat="1" ht="12.75" customHeight="1" x14ac:dyDescent="0.25">
      <c r="A17" s="1" t="s">
        <v>11</v>
      </c>
      <c r="B17" s="31">
        <v>6.15</v>
      </c>
      <c r="C17" s="11">
        <v>19879.39</v>
      </c>
      <c r="D17" s="6" t="e">
        <f>$C17/#REF!</f>
        <v>#REF!</v>
      </c>
      <c r="E17" s="13"/>
      <c r="F17" s="16"/>
    </row>
    <row r="18" spans="1:6" s="2" customFormat="1" ht="12.75" customHeight="1" x14ac:dyDescent="0.25">
      <c r="A18" s="1"/>
      <c r="B18" s="83">
        <f>SUM(B9:B17)</f>
        <v>761.03</v>
      </c>
      <c r="C18" s="17" t="e">
        <f>+B18-#REF!</f>
        <v>#REF!</v>
      </c>
      <c r="D18" s="18" t="e">
        <f>B18/#REF!</f>
        <v>#REF!</v>
      </c>
      <c r="E18" s="19">
        <f>SUM(E9:E17)</f>
        <v>0</v>
      </c>
      <c r="F18" s="19">
        <f>SUM(F9:F17)</f>
        <v>0</v>
      </c>
    </row>
    <row r="19" spans="1:6" s="2" customFormat="1" ht="12.75" customHeight="1" x14ac:dyDescent="0.25">
      <c r="A19" s="20" t="s">
        <v>12</v>
      </c>
      <c r="B19" s="84"/>
      <c r="C19" s="22"/>
      <c r="D19" s="6"/>
      <c r="E19" s="10"/>
      <c r="F19" s="10"/>
    </row>
    <row r="20" spans="1:6" s="2" customFormat="1" ht="12.75" customHeight="1" x14ac:dyDescent="0.25">
      <c r="A20" s="1" t="s">
        <v>13</v>
      </c>
      <c r="B20" s="31">
        <v>113.54</v>
      </c>
      <c r="C20" s="11">
        <v>116769.21</v>
      </c>
      <c r="D20" s="6" t="e">
        <f>$C20/#REF!</f>
        <v>#REF!</v>
      </c>
      <c r="E20" s="12"/>
      <c r="F20" s="23"/>
    </row>
    <row r="21" spans="1:6" s="2" customFormat="1" ht="12.75" customHeight="1" x14ac:dyDescent="0.25">
      <c r="A21" s="1" t="s">
        <v>14</v>
      </c>
      <c r="B21" s="31">
        <v>63.45</v>
      </c>
      <c r="C21" s="11">
        <v>17827.400000000001</v>
      </c>
      <c r="D21" s="6" t="e">
        <f>$C21/#REF!</f>
        <v>#REF!</v>
      </c>
      <c r="E21" s="13"/>
      <c r="F21" s="23"/>
    </row>
    <row r="22" spans="1:6" s="2" customFormat="1" ht="12.75" customHeight="1" x14ac:dyDescent="0.25">
      <c r="A22" s="1" t="s">
        <v>15</v>
      </c>
      <c r="B22" s="31">
        <v>16.64</v>
      </c>
      <c r="C22" s="11">
        <v>44117.64</v>
      </c>
      <c r="D22" s="6" t="e">
        <f>$C22/#REF!</f>
        <v>#REF!</v>
      </c>
      <c r="E22" s="13"/>
      <c r="F22" s="23"/>
    </row>
    <row r="23" spans="1:6" s="2" customFormat="1" ht="12.75" customHeight="1" x14ac:dyDescent="0.25">
      <c r="A23" s="1" t="s">
        <v>16</v>
      </c>
      <c r="B23" s="31">
        <v>1888.48</v>
      </c>
      <c r="C23" s="11">
        <v>1370187.15</v>
      </c>
      <c r="D23" s="6" t="e">
        <f>$C23/#REF!</f>
        <v>#REF!</v>
      </c>
      <c r="E23" s="13"/>
      <c r="F23" s="24"/>
    </row>
    <row r="24" spans="1:6" s="2" customFormat="1" ht="12.75" customHeight="1" x14ac:dyDescent="0.25">
      <c r="A24" s="1" t="s">
        <v>17</v>
      </c>
      <c r="B24" s="31">
        <v>0.67</v>
      </c>
      <c r="C24" s="11">
        <v>607.38</v>
      </c>
      <c r="D24" s="6" t="e">
        <f>$C24/#REF!</f>
        <v>#REF!</v>
      </c>
      <c r="E24" s="5"/>
      <c r="F24" s="24"/>
    </row>
    <row r="25" spans="1:6" s="2" customFormat="1" ht="12.75" customHeight="1" x14ac:dyDescent="0.25">
      <c r="A25" s="1"/>
      <c r="B25" s="83">
        <f>SUM(B20:B24)</f>
        <v>2082.7800000000002</v>
      </c>
      <c r="C25" s="17" t="e">
        <f>+B25-#REF!</f>
        <v>#REF!</v>
      </c>
      <c r="D25" s="18" t="e">
        <f>$C25/#REF!</f>
        <v>#REF!</v>
      </c>
      <c r="E25" s="19">
        <f>SUM(E20:E24)</f>
        <v>0</v>
      </c>
      <c r="F25" s="19">
        <f>SUM(F20:F24)</f>
        <v>0</v>
      </c>
    </row>
    <row r="26" spans="1:6" s="2" customFormat="1" ht="12.75" customHeight="1" x14ac:dyDescent="0.25">
      <c r="A26" s="1"/>
      <c r="B26" s="85"/>
      <c r="C26" s="22"/>
      <c r="D26" s="6"/>
      <c r="E26" s="26"/>
      <c r="F26" s="26"/>
    </row>
    <row r="27" spans="1:6" s="2" customFormat="1" ht="12.75" customHeight="1" thickBot="1" x14ac:dyDescent="0.3">
      <c r="A27" s="27" t="s">
        <v>18</v>
      </c>
      <c r="B27" s="86">
        <f>+B25+B18</f>
        <v>2843.8100000000004</v>
      </c>
      <c r="C27" s="28" t="e">
        <f>+B27-#REF!</f>
        <v>#REF!</v>
      </c>
      <c r="D27" s="29" t="e">
        <f>B27/#REF!</f>
        <v>#REF!</v>
      </c>
      <c r="E27" s="30">
        <f>+E25+E18</f>
        <v>0</v>
      </c>
      <c r="F27" s="30">
        <f>+F25+F18</f>
        <v>0</v>
      </c>
    </row>
    <row r="28" spans="1:6" s="2" customFormat="1" ht="12.75" customHeight="1" thickTop="1" x14ac:dyDescent="0.25">
      <c r="A28" s="20" t="s">
        <v>19</v>
      </c>
      <c r="B28" s="87"/>
      <c r="C28" s="22"/>
      <c r="D28" s="6"/>
      <c r="E28" s="12"/>
      <c r="F28" s="12"/>
    </row>
    <row r="29" spans="1:6" s="2" customFormat="1" ht="12.75" customHeight="1" x14ac:dyDescent="0.25">
      <c r="A29" s="20" t="s">
        <v>2</v>
      </c>
      <c r="B29" s="85"/>
      <c r="C29" s="22"/>
      <c r="D29" s="6"/>
      <c r="E29" s="26"/>
      <c r="F29" s="26"/>
    </row>
    <row r="30" spans="1:6" s="2" customFormat="1" ht="12.75" customHeight="1" x14ac:dyDescent="0.25">
      <c r="A30" s="1" t="s">
        <v>73</v>
      </c>
      <c r="B30" s="31">
        <v>16.14</v>
      </c>
      <c r="C30" s="22"/>
      <c r="D30" s="6"/>
      <c r="E30" s="26"/>
      <c r="F30" s="26"/>
    </row>
    <row r="31" spans="1:6" s="2" customFormat="1" ht="12.75" customHeight="1" x14ac:dyDescent="0.25">
      <c r="A31" s="1" t="s">
        <v>20</v>
      </c>
      <c r="B31" s="31">
        <v>129.13</v>
      </c>
      <c r="C31" s="11">
        <v>126656.17</v>
      </c>
      <c r="D31" s="6" t="e">
        <f>$C31/#REF!</f>
        <v>#REF!</v>
      </c>
      <c r="E31" s="5"/>
      <c r="F31" s="24"/>
    </row>
    <row r="32" spans="1:6" s="2" customFormat="1" ht="12.75" customHeight="1" x14ac:dyDescent="0.25">
      <c r="A32" s="1" t="s">
        <v>21</v>
      </c>
      <c r="B32" s="31">
        <v>16.739999999999998</v>
      </c>
      <c r="C32" s="11">
        <v>13706.64</v>
      </c>
      <c r="D32" s="6" t="e">
        <f>$C32/#REF!</f>
        <v>#REF!</v>
      </c>
      <c r="E32" s="5"/>
      <c r="F32" s="24"/>
    </row>
    <row r="33" spans="1:6" s="2" customFormat="1" ht="12.75" customHeight="1" x14ac:dyDescent="0.25">
      <c r="A33" s="1"/>
      <c r="B33" s="83">
        <f>SUM(B30:B32)</f>
        <v>162.01</v>
      </c>
      <c r="C33" s="17" t="e">
        <f>+B33-#REF!</f>
        <v>#REF!</v>
      </c>
      <c r="D33" s="18" t="e">
        <f>$C33/#REF!</f>
        <v>#REF!</v>
      </c>
      <c r="E33" s="19">
        <f>SUM(E31:E32)</f>
        <v>0</v>
      </c>
      <c r="F33" s="19">
        <f>SUM(F31:F32)</f>
        <v>0</v>
      </c>
    </row>
    <row r="34" spans="1:6" s="2" customFormat="1" ht="12.75" customHeight="1" x14ac:dyDescent="0.25">
      <c r="A34" s="20" t="s">
        <v>22</v>
      </c>
      <c r="B34" s="84"/>
      <c r="C34" s="22"/>
      <c r="D34" s="6"/>
      <c r="E34" s="10"/>
      <c r="F34" s="10"/>
    </row>
    <row r="35" spans="1:6" s="2" customFormat="1" ht="12.75" customHeight="1" x14ac:dyDescent="0.25">
      <c r="A35" s="1" t="s">
        <v>23</v>
      </c>
      <c r="B35" s="77">
        <v>0.92193999999999998</v>
      </c>
      <c r="C35" s="22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5"/>
      <c r="C36" s="22"/>
      <c r="D36" s="6"/>
      <c r="E36" s="26"/>
      <c r="F36" s="26"/>
    </row>
    <row r="37" spans="1:6" s="2" customFormat="1" ht="12.75" customHeight="1" x14ac:dyDescent="0.25">
      <c r="A37" s="3" t="s">
        <v>24</v>
      </c>
      <c r="B37" s="83">
        <f>+B33+B35</f>
        <v>162.93194</v>
      </c>
      <c r="C37" s="17" t="e">
        <f>+B37-#REF!</f>
        <v>#REF!</v>
      </c>
      <c r="D37" s="18" t="e">
        <f>$C37/#REF!</f>
        <v>#REF!</v>
      </c>
      <c r="E37" s="19">
        <f>+E33+E35</f>
        <v>0</v>
      </c>
      <c r="F37" s="19">
        <f>+F36+F33+F35</f>
        <v>0</v>
      </c>
    </row>
    <row r="38" spans="1:6" s="2" customFormat="1" ht="12.75" customHeight="1" x14ac:dyDescent="0.25">
      <c r="B38" s="88"/>
      <c r="C38" s="22"/>
      <c r="D38" s="6"/>
      <c r="E38" s="12"/>
      <c r="F38" s="12" t="s">
        <v>1</v>
      </c>
    </row>
    <row r="39" spans="1:6" s="2" customFormat="1" ht="12.75" customHeight="1" x14ac:dyDescent="0.25">
      <c r="A39" s="20" t="s">
        <v>25</v>
      </c>
      <c r="B39" s="88" t="s">
        <v>1</v>
      </c>
      <c r="C39" s="22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0" t="s">
        <v>26</v>
      </c>
      <c r="B40" s="88"/>
      <c r="C40" s="22"/>
      <c r="D40" s="6"/>
      <c r="E40" s="5"/>
      <c r="F40" s="5"/>
    </row>
    <row r="41" spans="1:6" s="2" customFormat="1" ht="12.75" customHeight="1" x14ac:dyDescent="0.25">
      <c r="A41" s="1" t="s">
        <v>27</v>
      </c>
      <c r="B41" s="89">
        <v>702</v>
      </c>
      <c r="C41" s="22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89">
        <v>1458</v>
      </c>
      <c r="C42" s="22" t="e">
        <f>+B42-#REF!</f>
        <v>#REF!</v>
      </c>
      <c r="D42" s="6" t="e">
        <f>$C42/#REF!</f>
        <v>#REF!</v>
      </c>
      <c r="E42" s="16"/>
      <c r="F42" s="16"/>
    </row>
    <row r="43" spans="1:6" s="2" customFormat="1" ht="12.75" customHeight="1" x14ac:dyDescent="0.25">
      <c r="A43" s="1"/>
      <c r="B43" s="83">
        <f>SUM(B41:B42)</f>
        <v>2160</v>
      </c>
      <c r="C43" s="17" t="e">
        <f>+B43-#REF!</f>
        <v>#REF!</v>
      </c>
      <c r="D43" s="18" t="e">
        <f>$C43/#REF!</f>
        <v>#REF!</v>
      </c>
      <c r="E43" s="19">
        <f>SUM(E41:E42)</f>
        <v>0</v>
      </c>
      <c r="F43" s="19">
        <f>SUM(F41:F42)</f>
        <v>0</v>
      </c>
    </row>
    <row r="44" spans="1:6" s="2" customFormat="1" ht="12.75" customHeight="1" x14ac:dyDescent="0.25">
      <c r="A44" s="20" t="s">
        <v>29</v>
      </c>
      <c r="B44" s="90"/>
      <c r="C44" s="22"/>
      <c r="D44" s="6"/>
      <c r="E44" s="32"/>
      <c r="F44" s="32"/>
    </row>
    <row r="45" spans="1:6" s="2" customFormat="1" ht="12.75" customHeight="1" x14ac:dyDescent="0.25">
      <c r="A45" s="1" t="s">
        <v>30</v>
      </c>
      <c r="B45" s="91">
        <v>232.49</v>
      </c>
      <c r="C45" s="46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3">
        <f>SUM(B45)</f>
        <v>232.49</v>
      </c>
      <c r="C46" s="17" t="e">
        <f>+B46-#REF!</f>
        <v>#REF!</v>
      </c>
      <c r="D46" s="18" t="e">
        <f>$C46/#REF!</f>
        <v>#REF!</v>
      </c>
      <c r="E46" s="19">
        <f>SUM(E45)</f>
        <v>0</v>
      </c>
      <c r="F46" s="19">
        <f>SUM(F45)</f>
        <v>0</v>
      </c>
    </row>
    <row r="47" spans="1:6" s="2" customFormat="1" ht="12.75" customHeight="1" x14ac:dyDescent="0.25">
      <c r="A47" s="1"/>
      <c r="B47" s="85"/>
      <c r="C47" s="33"/>
      <c r="D47" s="34"/>
      <c r="E47" s="26"/>
      <c r="F47" s="26"/>
    </row>
    <row r="48" spans="1:6" s="2" customFormat="1" ht="12.75" customHeight="1" x14ac:dyDescent="0.25">
      <c r="A48" s="35" t="s">
        <v>31</v>
      </c>
      <c r="B48" s="31">
        <v>-37.29</v>
      </c>
      <c r="C48" s="11">
        <v>-97030.3</v>
      </c>
      <c r="D48" s="6" t="e">
        <f>$C48/#REF!</f>
        <v>#REF!</v>
      </c>
      <c r="E48" s="36"/>
      <c r="F48" s="26"/>
    </row>
    <row r="49" spans="1:6" s="2" customFormat="1" ht="12.75" customHeight="1" x14ac:dyDescent="0.25">
      <c r="A49" s="1"/>
      <c r="B49" s="85"/>
      <c r="C49" s="25"/>
      <c r="D49" s="34"/>
      <c r="E49" s="26"/>
      <c r="F49" s="26"/>
    </row>
    <row r="50" spans="1:6" s="2" customFormat="1" ht="12.75" customHeight="1" x14ac:dyDescent="0.25">
      <c r="A50" s="20" t="s">
        <v>32</v>
      </c>
      <c r="B50" s="84"/>
      <c r="C50" s="21"/>
      <c r="D50" s="6"/>
      <c r="E50" s="10"/>
      <c r="F50" s="10"/>
    </row>
    <row r="51" spans="1:6" s="2" customFormat="1" ht="12.75" customHeight="1" x14ac:dyDescent="0.25">
      <c r="A51" s="1" t="s">
        <v>33</v>
      </c>
      <c r="B51" s="77">
        <v>86.79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6" s="2" customFormat="1" ht="12.75" customHeight="1" x14ac:dyDescent="0.25">
      <c r="A52" s="1" t="s">
        <v>34</v>
      </c>
      <c r="B52" s="77">
        <v>238.89</v>
      </c>
      <c r="C52" s="11">
        <f>+'[1]E.R. ACUMULADO'!E55</f>
        <v>58189.079999999958</v>
      </c>
      <c r="D52" s="6" t="e">
        <f>$C52/#REF!</f>
        <v>#REF!</v>
      </c>
      <c r="E52" s="16"/>
      <c r="F52" s="16"/>
    </row>
    <row r="53" spans="1:6" s="2" customFormat="1" ht="12.75" customHeight="1" x14ac:dyDescent="0.25">
      <c r="A53" s="1"/>
      <c r="B53" s="83">
        <f>SUM(B51:B52)</f>
        <v>325.68</v>
      </c>
      <c r="C53" s="17" t="e">
        <f>+B53-#REF!</f>
        <v>#REF!</v>
      </c>
      <c r="D53" s="18" t="e">
        <f>$C53/#REF!</f>
        <v>#REF!</v>
      </c>
      <c r="E53" s="19">
        <f>SUM(E51:E52)</f>
        <v>0</v>
      </c>
      <c r="F53" s="19">
        <f>SUM(F51:F52)</f>
        <v>0</v>
      </c>
    </row>
    <row r="54" spans="1:6" s="2" customFormat="1" ht="12.75" customHeight="1" x14ac:dyDescent="0.25">
      <c r="A54" s="1"/>
      <c r="B54" s="87"/>
      <c r="C54" s="22"/>
      <c r="D54" s="6"/>
      <c r="E54" s="5"/>
      <c r="F54" s="5"/>
    </row>
    <row r="55" spans="1:6" s="2" customFormat="1" ht="12.75" customHeight="1" x14ac:dyDescent="0.25">
      <c r="A55" s="3" t="s">
        <v>35</v>
      </c>
      <c r="B55" s="83">
        <f>+B53+B46+B43+B48</f>
        <v>2680.88</v>
      </c>
      <c r="C55" s="17" t="e">
        <f>+B55-#REF!</f>
        <v>#REF!</v>
      </c>
      <c r="D55" s="18" t="e">
        <f>$C55/#REF!</f>
        <v>#REF!</v>
      </c>
      <c r="E55" s="19">
        <f>+E53+E46+E43</f>
        <v>0</v>
      </c>
      <c r="F55" s="19">
        <f>+F53+F46+F43</f>
        <v>0</v>
      </c>
    </row>
    <row r="56" spans="1:6" s="2" customFormat="1" ht="12.75" customHeight="1" x14ac:dyDescent="0.25">
      <c r="A56" s="35"/>
      <c r="B56" s="92"/>
      <c r="C56" s="22"/>
      <c r="D56" s="6"/>
      <c r="E56" s="37"/>
      <c r="F56" s="37"/>
    </row>
    <row r="57" spans="1:6" s="2" customFormat="1" ht="12.75" customHeight="1" thickBot="1" x14ac:dyDescent="0.3">
      <c r="A57" s="38" t="s">
        <v>36</v>
      </c>
      <c r="B57" s="86">
        <f>+B55+B37</f>
        <v>2843.81194</v>
      </c>
      <c r="C57" s="28" t="e">
        <f>+B57-#REF!</f>
        <v>#REF!</v>
      </c>
      <c r="D57" s="29" t="e">
        <f>$C57/#REF!</f>
        <v>#REF!</v>
      </c>
      <c r="E57" s="30">
        <f>+E55+E37+E48</f>
        <v>0</v>
      </c>
      <c r="F57" s="30">
        <f>+F55+F37</f>
        <v>0</v>
      </c>
    </row>
    <row r="58" spans="1:6" s="2" customFormat="1" ht="12.75" customHeight="1" thickTop="1" thickBot="1" x14ac:dyDescent="0.3">
      <c r="A58" s="1"/>
      <c r="B58" s="93"/>
      <c r="C58" s="22"/>
      <c r="D58" s="6"/>
      <c r="E58" s="12"/>
      <c r="F58" s="12"/>
    </row>
    <row r="59" spans="1:6" s="2" customFormat="1" ht="12.75" customHeight="1" thickTop="1" x14ac:dyDescent="0.25">
      <c r="A59" s="35"/>
      <c r="B59" s="82"/>
      <c r="D59" s="6"/>
      <c r="E59" s="10"/>
      <c r="F59" s="10"/>
    </row>
    <row r="60" spans="1:6" ht="12.75" customHeight="1" x14ac:dyDescent="0.25">
      <c r="A60" s="35" t="s">
        <v>1</v>
      </c>
      <c r="B60" s="94"/>
      <c r="E60" s="40"/>
      <c r="F60" s="10"/>
    </row>
    <row r="61" spans="1:6" ht="12.75" customHeight="1" x14ac:dyDescent="0.25">
      <c r="A61" s="41"/>
      <c r="E61" s="9"/>
      <c r="F61" s="10"/>
    </row>
    <row r="62" spans="1:6" ht="12.75" customHeight="1" x14ac:dyDescent="0.25">
      <c r="A62" s="35"/>
      <c r="B62" s="82"/>
      <c r="E62" s="10"/>
      <c r="F62" s="10"/>
    </row>
    <row r="63" spans="1:6" ht="12.75" customHeight="1" x14ac:dyDescent="0.25">
      <c r="A63" s="35"/>
      <c r="B63" s="82"/>
      <c r="E63" s="10"/>
      <c r="F63" s="10"/>
    </row>
    <row r="64" spans="1:6" ht="12.75" customHeight="1" x14ac:dyDescent="0.25">
      <c r="A64" s="35"/>
      <c r="B64" s="82"/>
      <c r="E64" s="10"/>
      <c r="F64" s="10"/>
    </row>
    <row r="65" spans="1:6" ht="12.75" customHeight="1" x14ac:dyDescent="0.25">
      <c r="A65" s="3"/>
      <c r="B65" s="81"/>
      <c r="E65" s="7"/>
      <c r="F65" s="7"/>
    </row>
    <row r="66" spans="1:6" ht="12.75" customHeight="1" x14ac:dyDescent="0.25">
      <c r="A66" s="42"/>
      <c r="B66" s="96"/>
      <c r="E66" s="43"/>
      <c r="F66" s="43"/>
    </row>
    <row r="71" spans="1:6" ht="12.75" customHeight="1" x14ac:dyDescent="0.25">
      <c r="A71" s="3"/>
      <c r="B71" s="81"/>
      <c r="E71" s="7"/>
      <c r="F71" s="7"/>
    </row>
    <row r="72" spans="1:6" ht="12.75" customHeight="1" x14ac:dyDescent="0.25">
      <c r="A72" s="42"/>
      <c r="B72" s="96"/>
      <c r="E72" s="43"/>
      <c r="F72" s="43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  <pageSetUpPr fitToPage="1"/>
  </sheetPr>
  <dimension ref="A1:B55"/>
  <sheetViews>
    <sheetView tabSelected="1" zoomScale="110" zoomScaleNormal="110" workbookViewId="0">
      <selection activeCell="A62" sqref="A62"/>
    </sheetView>
  </sheetViews>
  <sheetFormatPr baseColWidth="10" defaultRowHeight="15.75" customHeight="1" x14ac:dyDescent="0.25"/>
  <cols>
    <col min="1" max="1" width="70.7109375" style="44" customWidth="1"/>
    <col min="2" max="2" width="30.7109375" style="80" customWidth="1"/>
    <col min="3" max="16384" width="11.42578125" style="44"/>
  </cols>
  <sheetData>
    <row r="1" spans="1:2" ht="15.75" customHeight="1" x14ac:dyDescent="0.25">
      <c r="A1" s="101" t="s">
        <v>67</v>
      </c>
      <c r="B1" s="101"/>
    </row>
    <row r="2" spans="1:2" ht="15.75" customHeight="1" x14ac:dyDescent="0.25">
      <c r="A2" s="101" t="s">
        <v>68</v>
      </c>
      <c r="B2" s="101"/>
    </row>
    <row r="3" spans="1:2" ht="15.75" customHeight="1" x14ac:dyDescent="0.25">
      <c r="A3" s="101" t="s">
        <v>69</v>
      </c>
      <c r="B3" s="101"/>
    </row>
    <row r="4" spans="1:2" ht="15.75" customHeight="1" x14ac:dyDescent="0.25">
      <c r="A4" s="102" t="s">
        <v>75</v>
      </c>
      <c r="B4" s="102"/>
    </row>
    <row r="5" spans="1:2" ht="15.75" customHeight="1" x14ac:dyDescent="0.25">
      <c r="A5" s="102" t="s">
        <v>71</v>
      </c>
      <c r="B5" s="102"/>
    </row>
    <row r="6" spans="1:2" ht="15.75" customHeight="1" x14ac:dyDescent="0.25">
      <c r="A6" s="47"/>
      <c r="B6" s="65"/>
    </row>
    <row r="7" spans="1:2" ht="15.75" customHeight="1" x14ac:dyDescent="0.25">
      <c r="A7" s="48"/>
      <c r="B7" s="66"/>
    </row>
    <row r="8" spans="1:2" ht="15.75" customHeight="1" x14ac:dyDescent="0.25">
      <c r="A8" s="49" t="s">
        <v>37</v>
      </c>
      <c r="B8" s="67"/>
    </row>
    <row r="9" spans="1:2" ht="15.75" customHeight="1" x14ac:dyDescent="0.25">
      <c r="A9" s="50" t="s">
        <v>38</v>
      </c>
      <c r="B9" s="64">
        <v>258.63</v>
      </c>
    </row>
    <row r="10" spans="1:2" ht="15.75" customHeight="1" x14ac:dyDescent="0.25">
      <c r="A10" s="50" t="s">
        <v>39</v>
      </c>
      <c r="B10" s="64">
        <v>67.319999999999993</v>
      </c>
    </row>
    <row r="11" spans="1:2" ht="15.75" customHeight="1" x14ac:dyDescent="0.25">
      <c r="A11" s="50" t="s">
        <v>40</v>
      </c>
      <c r="B11" s="64">
        <v>133.96</v>
      </c>
    </row>
    <row r="12" spans="1:2" ht="15.75" customHeight="1" x14ac:dyDescent="0.25">
      <c r="A12" s="50" t="s">
        <v>41</v>
      </c>
      <c r="B12" s="64">
        <v>98.09</v>
      </c>
    </row>
    <row r="13" spans="1:2" ht="15.75" customHeight="1" x14ac:dyDescent="0.25">
      <c r="A13" s="51"/>
      <c r="B13" s="68">
        <f>SUM(B9:B12)</f>
        <v>558</v>
      </c>
    </row>
    <row r="14" spans="1:2" ht="15.75" customHeight="1" x14ac:dyDescent="0.25">
      <c r="A14" s="50"/>
      <c r="B14" s="69"/>
    </row>
    <row r="15" spans="1:2" ht="15.75" customHeight="1" x14ac:dyDescent="0.25">
      <c r="A15" s="52" t="s">
        <v>42</v>
      </c>
      <c r="B15" s="64">
        <v>0</v>
      </c>
    </row>
    <row r="16" spans="1:2" ht="15.75" customHeight="1" x14ac:dyDescent="0.25">
      <c r="A16" s="52" t="s">
        <v>43</v>
      </c>
      <c r="B16" s="64">
        <v>344.17</v>
      </c>
    </row>
    <row r="17" spans="1:2" ht="15.75" customHeight="1" x14ac:dyDescent="0.25">
      <c r="A17" s="52"/>
      <c r="B17" s="70"/>
    </row>
    <row r="18" spans="1:2" ht="15.75" customHeight="1" thickBot="1" x14ac:dyDescent="0.3">
      <c r="A18" s="53" t="s">
        <v>44</v>
      </c>
      <c r="B18" s="71">
        <f>+B13+B15+B16</f>
        <v>902.17000000000007</v>
      </c>
    </row>
    <row r="19" spans="1:2" ht="15.75" customHeight="1" x14ac:dyDescent="0.25">
      <c r="A19" s="54"/>
      <c r="B19" s="72"/>
    </row>
    <row r="20" spans="1:2" s="1" customFormat="1" ht="15.75" customHeight="1" x14ac:dyDescent="0.25">
      <c r="A20" s="55" t="s">
        <v>45</v>
      </c>
      <c r="B20" s="73">
        <v>0</v>
      </c>
    </row>
    <row r="21" spans="1:2" ht="15.75" customHeight="1" x14ac:dyDescent="0.25">
      <c r="A21" s="54" t="s">
        <v>46</v>
      </c>
      <c r="B21" s="73">
        <v>0</v>
      </c>
    </row>
    <row r="22" spans="1:2" ht="15.75" customHeight="1" x14ac:dyDescent="0.25">
      <c r="A22" s="51" t="s">
        <v>47</v>
      </c>
      <c r="B22" s="69"/>
    </row>
    <row r="23" spans="1:2" ht="15.75" customHeight="1" x14ac:dyDescent="0.25">
      <c r="A23" s="52" t="s">
        <v>48</v>
      </c>
      <c r="B23" s="45">
        <v>456.02</v>
      </c>
    </row>
    <row r="24" spans="1:2" ht="15.75" customHeight="1" x14ac:dyDescent="0.25">
      <c r="A24" s="52" t="s">
        <v>49</v>
      </c>
      <c r="B24" s="45">
        <v>7.46</v>
      </c>
    </row>
    <row r="25" spans="1:2" ht="15.75" customHeight="1" x14ac:dyDescent="0.25">
      <c r="A25" s="52" t="s">
        <v>50</v>
      </c>
      <c r="B25" s="45">
        <v>175.17</v>
      </c>
    </row>
    <row r="26" spans="1:2" ht="15.75" customHeight="1" x14ac:dyDescent="0.25">
      <c r="A26" s="52" t="s">
        <v>51</v>
      </c>
      <c r="B26" s="45">
        <v>4.4400000000000004</v>
      </c>
    </row>
    <row r="27" spans="1:2" ht="15.75" customHeight="1" x14ac:dyDescent="0.25">
      <c r="A27" s="52" t="s">
        <v>52</v>
      </c>
      <c r="B27" s="45">
        <v>9.61</v>
      </c>
    </row>
    <row r="28" spans="1:2" ht="15.75" customHeight="1" x14ac:dyDescent="0.25">
      <c r="A28" s="52" t="s">
        <v>53</v>
      </c>
      <c r="B28" s="45">
        <v>41.16</v>
      </c>
    </row>
    <row r="29" spans="1:2" ht="15.75" customHeight="1" x14ac:dyDescent="0.25">
      <c r="A29" s="52"/>
      <c r="B29" s="68">
        <f>SUM(B20:B28)</f>
        <v>693.86</v>
      </c>
    </row>
    <row r="30" spans="1:2" ht="15.75" customHeight="1" x14ac:dyDescent="0.25">
      <c r="A30" s="52"/>
      <c r="B30" s="70"/>
    </row>
    <row r="31" spans="1:2" ht="15.75" customHeight="1" x14ac:dyDescent="0.25">
      <c r="A31" s="52" t="s">
        <v>54</v>
      </c>
      <c r="B31" s="45">
        <v>14.43</v>
      </c>
    </row>
    <row r="32" spans="1:2" ht="15.75" customHeight="1" x14ac:dyDescent="0.25">
      <c r="A32" s="52"/>
      <c r="B32" s="70"/>
    </row>
    <row r="33" spans="1:2" ht="15.75" customHeight="1" thickBot="1" x14ac:dyDescent="0.3">
      <c r="A33" s="53" t="s">
        <v>55</v>
      </c>
      <c r="B33" s="71">
        <f>+B31+B29</f>
        <v>708.29</v>
      </c>
    </row>
    <row r="34" spans="1:2" ht="15.75" customHeight="1" x14ac:dyDescent="0.25">
      <c r="A34" s="56"/>
      <c r="B34" s="72"/>
    </row>
    <row r="35" spans="1:2" ht="15.75" customHeight="1" x14ac:dyDescent="0.25">
      <c r="A35" s="57" t="s">
        <v>56</v>
      </c>
      <c r="B35" s="74">
        <f>+B18-B33</f>
        <v>193.88000000000011</v>
      </c>
    </row>
    <row r="36" spans="1:2" ht="15.75" customHeight="1" x14ac:dyDescent="0.25">
      <c r="A36" s="58"/>
      <c r="B36" s="72"/>
    </row>
    <row r="37" spans="1:2" ht="15.75" customHeight="1" x14ac:dyDescent="0.25">
      <c r="A37" s="48" t="s">
        <v>57</v>
      </c>
      <c r="B37" s="69"/>
    </row>
    <row r="38" spans="1:2" ht="15.75" customHeight="1" x14ac:dyDescent="0.25">
      <c r="A38" s="59" t="s">
        <v>58</v>
      </c>
      <c r="B38" s="45">
        <v>72.760000000000005</v>
      </c>
    </row>
    <row r="39" spans="1:2" ht="15.75" customHeight="1" x14ac:dyDescent="0.25">
      <c r="A39" s="97" t="s">
        <v>74</v>
      </c>
      <c r="B39" s="75">
        <v>0.21</v>
      </c>
    </row>
    <row r="40" spans="1:2" ht="15.75" customHeight="1" x14ac:dyDescent="0.25">
      <c r="A40" s="97"/>
      <c r="B40" s="75"/>
    </row>
    <row r="41" spans="1:2" s="1" customFormat="1" ht="15.75" customHeight="1" x14ac:dyDescent="0.25">
      <c r="A41" s="60" t="s">
        <v>43</v>
      </c>
      <c r="B41" s="76"/>
    </row>
    <row r="42" spans="1:2" s="1" customFormat="1" ht="15.75" customHeight="1" x14ac:dyDescent="0.25">
      <c r="A42" s="61" t="s">
        <v>59</v>
      </c>
      <c r="B42" s="45">
        <v>2.75</v>
      </c>
    </row>
    <row r="43" spans="1:2" ht="15.75" customHeight="1" x14ac:dyDescent="0.25">
      <c r="A43" s="62"/>
      <c r="B43" s="72"/>
    </row>
    <row r="44" spans="1:2" ht="15.75" customHeight="1" x14ac:dyDescent="0.25">
      <c r="A44" s="49" t="s">
        <v>60</v>
      </c>
      <c r="B44" s="68">
        <f>+B38+B39+B42</f>
        <v>75.72</v>
      </c>
    </row>
    <row r="45" spans="1:2" ht="15.75" customHeight="1" x14ac:dyDescent="0.25">
      <c r="A45" s="58"/>
      <c r="B45" s="72"/>
    </row>
    <row r="46" spans="1:2" ht="15.75" customHeight="1" x14ac:dyDescent="0.25">
      <c r="A46" s="48" t="s">
        <v>61</v>
      </c>
      <c r="B46" s="69"/>
    </row>
    <row r="47" spans="1:2" ht="15.75" customHeight="1" x14ac:dyDescent="0.25">
      <c r="A47" s="59" t="s">
        <v>62</v>
      </c>
      <c r="B47" s="45">
        <v>0.79</v>
      </c>
    </row>
    <row r="48" spans="1:2" ht="15.75" customHeight="1" x14ac:dyDescent="0.25">
      <c r="A48" s="59" t="str">
        <f>+'[2]E.R. ACUMULADO'!B51</f>
        <v>GASTOS DE IMPUETOS IOF</v>
      </c>
      <c r="B48" s="45">
        <v>0.09</v>
      </c>
    </row>
    <row r="49" spans="1:2" ht="15.75" customHeight="1" x14ac:dyDescent="0.25">
      <c r="A49" s="59" t="s">
        <v>63</v>
      </c>
      <c r="B49" s="45">
        <v>3.39</v>
      </c>
    </row>
    <row r="50" spans="1:2" ht="15.75" customHeight="1" x14ac:dyDescent="0.25">
      <c r="A50" s="52" t="s">
        <v>64</v>
      </c>
      <c r="B50" s="45">
        <v>1.44</v>
      </c>
    </row>
    <row r="51" spans="1:2" ht="15.75" customHeight="1" x14ac:dyDescent="0.25">
      <c r="A51" s="52" t="s">
        <v>65</v>
      </c>
      <c r="B51" s="77">
        <v>25</v>
      </c>
    </row>
    <row r="52" spans="1:2" ht="15.75" customHeight="1" x14ac:dyDescent="0.25">
      <c r="A52" s="58" t="s">
        <v>66</v>
      </c>
      <c r="B52" s="68">
        <f>SUM(B47:B51)</f>
        <v>30.71</v>
      </c>
    </row>
    <row r="53" spans="1:2" ht="15.75" customHeight="1" x14ac:dyDescent="0.25">
      <c r="A53" s="56"/>
      <c r="B53" s="78"/>
    </row>
    <row r="54" spans="1:2" ht="15.75" customHeight="1" thickBot="1" x14ac:dyDescent="0.3">
      <c r="A54" s="63" t="s">
        <v>72</v>
      </c>
      <c r="B54" s="79">
        <f>B35+B44-B52</f>
        <v>238.89000000000013</v>
      </c>
    </row>
    <row r="55" spans="1:2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2018-09-13T20:11:48Z</cp:lastPrinted>
  <dcterms:created xsi:type="dcterms:W3CDTF">2017-04-20T21:35:40Z</dcterms:created>
  <dcterms:modified xsi:type="dcterms:W3CDTF">2018-09-13T20:13:40Z</dcterms:modified>
</cp:coreProperties>
</file>