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herrera\Google Drive\Backup\INMOBILIARIA\CONTABILIDAD\EEFF\Bancos - EBITDA\"/>
    </mc:Choice>
  </mc:AlternateContent>
  <bookViews>
    <workbookView xWindow="0" yWindow="0" windowWidth="20490" windowHeight="7755" tabRatio="506"/>
  </bookViews>
  <sheets>
    <sheet name="RESULTADO" sheetId="1" r:id="rId1"/>
    <sheet name="BALANCE" sheetId="2" r:id="rId2"/>
    <sheet name="ANEXO" sheetId="3" state="hidden" r:id="rId3"/>
    <sheet name="Hoja2" sheetId="5" state="hidden" r:id="rId4"/>
  </sheets>
  <definedNames>
    <definedName name="_xlnm.Print_Area" localSheetId="1">BALANCE!$B$2:$I$69</definedName>
    <definedName name="_xlnm.Print_Titles" localSheetId="2">ANEXO!$1:$4</definedName>
  </definedNames>
  <calcPr calcId="152511"/>
</workbook>
</file>

<file path=xl/calcChain.xml><?xml version="1.0" encoding="utf-8"?>
<calcChain xmlns="http://schemas.openxmlformats.org/spreadsheetml/2006/main">
  <c r="G15" i="2" l="1"/>
  <c r="G22" i="2" l="1"/>
  <c r="G49" i="2"/>
  <c r="G25" i="2" l="1"/>
  <c r="E24" i="3"/>
  <c r="F14" i="5" l="1"/>
  <c r="D14" i="5"/>
  <c r="D11" i="5"/>
  <c r="D5" i="5"/>
  <c r="I57" i="2" l="1"/>
  <c r="I59" i="2" s="1"/>
  <c r="I47" i="2"/>
  <c r="I39" i="2"/>
  <c r="I38" i="2"/>
  <c r="I40" i="2" s="1"/>
  <c r="I36" i="2"/>
  <c r="I22" i="2"/>
  <c r="I15" i="2"/>
  <c r="I42" i="2" l="1"/>
  <c r="I49" i="2" s="1"/>
  <c r="I61" i="2" s="1"/>
  <c r="I25" i="2"/>
  <c r="E123" i="3"/>
  <c r="E156" i="3" l="1"/>
  <c r="E81" i="3"/>
  <c r="E131" i="3" l="1"/>
  <c r="G18" i="1"/>
  <c r="E125" i="3"/>
  <c r="H105" i="3" l="1"/>
  <c r="E164" i="3"/>
  <c r="H164" i="3"/>
  <c r="H19" i="3" l="1"/>
  <c r="E19" i="3" l="1"/>
  <c r="H50" i="3"/>
  <c r="H90" i="3"/>
  <c r="E90" i="3"/>
  <c r="H158" i="3" l="1"/>
  <c r="E158" i="3"/>
  <c r="H148" i="3"/>
  <c r="G17" i="1"/>
  <c r="I19" i="3"/>
  <c r="I50" i="3"/>
  <c r="H70" i="3"/>
  <c r="I70" i="3"/>
  <c r="I90" i="3"/>
  <c r="I119" i="3"/>
  <c r="H135" i="3"/>
  <c r="I135" i="3"/>
  <c r="I158" i="3"/>
  <c r="E119" i="3" l="1"/>
  <c r="E135" i="3"/>
  <c r="H119" i="3"/>
  <c r="E70" i="3"/>
  <c r="I148" i="3"/>
  <c r="G36" i="2"/>
  <c r="G31" i="1"/>
  <c r="G22" i="1"/>
  <c r="E148" i="3" l="1"/>
  <c r="E50" i="3"/>
  <c r="G33" i="1"/>
  <c r="G40" i="2" l="1"/>
  <c r="G42" i="2" s="1"/>
  <c r="G51" i="2" s="1"/>
  <c r="G45" i="1"/>
  <c r="G53" i="1" s="1"/>
  <c r="G59" i="2" l="1"/>
  <c r="G61" i="2" s="1"/>
</calcChain>
</file>

<file path=xl/sharedStrings.xml><?xml version="1.0" encoding="utf-8"?>
<sst xmlns="http://schemas.openxmlformats.org/spreadsheetml/2006/main" count="139" uniqueCount="125">
  <si>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</si>
  <si>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</si>
  <si>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</si>
  <si>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</si>
  <si>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</si>
  <si>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</si>
  <si>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</si>
  <si>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</si>
  <si>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</si>
  <si>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</si>
  <si>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</si>
  <si>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</si>
  <si>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</si>
  <si>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</si>
  <si>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</si>
  <si>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</si>
  <si>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BALANCE DE COMPROBACION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</si>
  <si>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</si>
  <si>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</si>
  <si>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</si>
  <si>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</si>
  <si>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</si>
  <si>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</si>
  <si>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</si>
  <si>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</si>
  <si>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</si>
  <si>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</si>
  <si>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</si>
  <si>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</si>
  <si>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</si>
  <si>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</si>
  <si>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</si>
  <si>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</si>
  <si>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</si>
  <si>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</si>
  <si>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</si>
  <si>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</si>
  <si>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</si>
  <si>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</si>
  <si>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</si>
  <si>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</si>
  <si>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</si>
  <si>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</si>
  <si>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</si>
  <si>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</si>
  <si>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</si>
  <si>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</si>
  <si>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</si>
  <si>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</si>
  <si>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</si>
  <si>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</si>
  <si>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</si>
  <si>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</si>
  <si>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</si>
  <si>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</si>
  <si>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</si>
  <si>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</si>
  <si>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</si>
  <si>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</si>
  <si>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</si>
  <si>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</si>
  <si>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</si>
  <si>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</si>
  <si>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</si>
  <si>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COTRUCCIONES EN PROGRESO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</si>
  <si>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</si>
  <si>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</si>
  <si>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</si>
  <si>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</si>
  <si>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</si>
  <si>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</si>
  <si>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</si>
  <si>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</si>
  <si>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</si>
  <si>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</si>
  <si>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</si>
  <si>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</si>
  <si>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_____________________________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</si>
  <si>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</si>
  <si>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</si>
  <si>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</si>
  <si>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</si>
  <si>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</si>
  <si>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</si>
  <si>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</si>
  <si>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</si>
  <si>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</si>
  <si>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</si>
  <si>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</si>
  <si>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</si>
  <si>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</si>
  <si>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</si>
  <si>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 xml:space="preserve">      Contador</t>
  </si>
  <si>
    <t>INGRESOS NETOS</t>
  </si>
  <si>
    <t>COSTO</t>
  </si>
  <si>
    <t>OTROS INGRESOS/(EGRESOS)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</si>
  <si>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</si>
  <si>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</si>
  <si>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</si>
  <si>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</si>
  <si>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</si>
  <si>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</si>
  <si>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31.12.2016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</si>
  <si>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</si>
  <si>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</si>
  <si>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</si>
  <si>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</si>
  <si>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</si>
  <si>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</si>
  <si>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</si>
  <si>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ENERO 2018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</si>
  <si>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</si>
  <si>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</si>
  <si>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</si>
  <si>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</si>
  <si>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</si>
  <si>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</si>
  <si>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</si>
  <si>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</si>
  <si>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</si>
  <si>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</si>
  <si>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</si>
  <si>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Apoderada Legal</t>
  </si>
  <si>
    <t>AGOSTO 2018</t>
  </si>
  <si>
    <t>ESTADO DE RESULTADOS DEL 1o.DE ENERO AL 31 DE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</si>
</sst>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#,##0.0_);[Red]\(#,##0.0\)"/>
    <numFmt numFmtId="166" formatCode="#,##0.0;[Red]\-#,##0.0"/>
    <numFmt numFmtId="167" formatCode="#,##0.0_);\(#,##0.0\)"/>
    <numFmt numFmtId="168" formatCode="0.0"/>
    <numFmt numFmtId="169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2" fillId="0" borderId="0" xfId="1" applyFont="1"/>
    <xf numFmtId="0" fontId="2" fillId="0" borderId="0" xfId="0" applyFont="1" applyBorder="1"/>
    <xf numFmtId="0" fontId="4" fillId="0" borderId="0" xfId="0" applyFont="1" applyAlignment="1">
      <alignment horizontal="center"/>
    </xf>
    <xf numFmtId="165" fontId="4" fillId="0" borderId="0" xfId="1" applyNumberFormat="1" applyFont="1" applyAlignment="1">
      <alignment horizontal="centerContinuous"/>
    </xf>
    <xf numFmtId="165" fontId="3" fillId="0" borderId="0" xfId="1" applyNumberFormat="1" applyFont="1" applyAlignment="1">
      <alignment horizontal="centerContinuous"/>
    </xf>
    <xf numFmtId="165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5" fontId="3" fillId="0" borderId="0" xfId="1" applyNumberFormat="1" applyFont="1" applyAlignment="1">
      <alignment horizontal="left"/>
    </xf>
    <xf numFmtId="165" fontId="3" fillId="0" borderId="0" xfId="1" applyNumberFormat="1" applyFont="1" applyBorder="1"/>
    <xf numFmtId="165" fontId="4" fillId="0" borderId="0" xfId="1" applyNumberFormat="1" applyFont="1"/>
    <xf numFmtId="165" fontId="4" fillId="0" borderId="0" xfId="1" applyNumberFormat="1" applyFont="1" applyBorder="1"/>
    <xf numFmtId="49" fontId="3" fillId="0" borderId="0" xfId="1" applyNumberFormat="1" applyFont="1"/>
    <xf numFmtId="165" fontId="3" fillId="0" borderId="0" xfId="1" quotePrefix="1" applyNumberFormat="1" applyFont="1" applyBorder="1"/>
    <xf numFmtId="40" fontId="3" fillId="0" borderId="0" xfId="1" applyNumberFormat="1" applyFont="1"/>
    <xf numFmtId="0" fontId="3" fillId="0" borderId="0" xfId="0" applyFont="1" applyBorder="1"/>
    <xf numFmtId="166" fontId="3" fillId="0" borderId="0" xfId="1" applyNumberFormat="1" applyFont="1" applyBorder="1"/>
    <xf numFmtId="165" fontId="4" fillId="0" borderId="0" xfId="1" applyNumberFormat="1" applyFont="1" applyAlignment="1">
      <alignment horizontal="left"/>
    </xf>
    <xf numFmtId="165" fontId="4" fillId="0" borderId="0" xfId="0" applyNumberFormat="1" applyFont="1" applyBorder="1"/>
    <xf numFmtId="167" fontId="3" fillId="0" borderId="0" xfId="1" applyNumberFormat="1" applyFont="1" applyBorder="1"/>
    <xf numFmtId="165" fontId="3" fillId="0" borderId="0" xfId="2" applyNumberFormat="1" applyFont="1" applyBorder="1"/>
    <xf numFmtId="165" fontId="4" fillId="0" borderId="2" xfId="1" applyNumberFormat="1" applyFont="1" applyBorder="1"/>
    <xf numFmtId="0" fontId="3" fillId="0" borderId="0" xfId="0" applyFont="1" applyBorder="1" applyAlignment="1"/>
    <xf numFmtId="165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5" fontId="2" fillId="0" borderId="0" xfId="1" applyNumberFormat="1" applyFont="1"/>
    <xf numFmtId="165" fontId="2" fillId="0" borderId="1" xfId="1" applyNumberFormat="1" applyFont="1" applyBorder="1"/>
    <xf numFmtId="165" fontId="2" fillId="0" borderId="0" xfId="1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/>
    <xf numFmtId="0" fontId="6" fillId="0" borderId="0" xfId="0" applyFont="1"/>
    <xf numFmtId="165" fontId="5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"/>
    </xf>
    <xf numFmtId="165" fontId="7" fillId="0" borderId="0" xfId="1" applyNumberFormat="1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 applyBorder="1"/>
    <xf numFmtId="165" fontId="2" fillId="0" borderId="0" xfId="0" applyNumberFormat="1" applyFont="1"/>
    <xf numFmtId="165" fontId="2" fillId="0" borderId="0" xfId="1" applyNumberFormat="1" applyFont="1" applyBorder="1"/>
    <xf numFmtId="165" fontId="5" fillId="0" borderId="0" xfId="1" applyNumberFormat="1" applyFont="1"/>
    <xf numFmtId="165" fontId="5" fillId="0" borderId="1" xfId="1" applyNumberFormat="1" applyFont="1" applyBorder="1"/>
    <xf numFmtId="165" fontId="5" fillId="0" borderId="2" xfId="1" applyNumberFormat="1" applyFont="1" applyBorder="1"/>
    <xf numFmtId="165" fontId="7" fillId="0" borderId="0" xfId="1" applyNumberFormat="1" applyFont="1"/>
    <xf numFmtId="165" fontId="2" fillId="0" borderId="0" xfId="1" applyNumberFormat="1" applyFont="1" applyFill="1" applyBorder="1"/>
    <xf numFmtId="165" fontId="2" fillId="0" borderId="0" xfId="1" quotePrefix="1" applyNumberFormat="1" applyFont="1" applyAlignment="1">
      <alignment horizontal="left"/>
    </xf>
    <xf numFmtId="164" fontId="0" fillId="0" borderId="0" xfId="1" applyNumberFormat="1" applyFont="1"/>
    <xf numFmtId="164" fontId="5" fillId="0" borderId="0" xfId="1" applyNumberFormat="1" applyFont="1"/>
    <xf numFmtId="168" fontId="0" fillId="0" borderId="0" xfId="0" applyNumberFormat="1"/>
    <xf numFmtId="164" fontId="2" fillId="0" borderId="1" xfId="1" applyNumberFormat="1" applyFont="1" applyBorder="1"/>
    <xf numFmtId="165" fontId="5" fillId="0" borderId="1" xfId="1" applyNumberFormat="1" applyFont="1" applyFill="1" applyBorder="1"/>
    <xf numFmtId="43" fontId="8" fillId="0" borderId="0" xfId="1" applyFont="1"/>
    <xf numFmtId="165" fontId="2" fillId="0" borderId="1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165" fontId="5" fillId="0" borderId="2" xfId="0" applyNumberFormat="1" applyFont="1" applyBorder="1"/>
    <xf numFmtId="165" fontId="5" fillId="0" borderId="0" xfId="0" applyNumberFormat="1" applyFont="1" applyBorder="1"/>
    <xf numFmtId="0" fontId="0" fillId="0" borderId="0" xfId="0" applyBorder="1"/>
    <xf numFmtId="165" fontId="0" fillId="0" borderId="0" xfId="0" applyNumberFormat="1"/>
    <xf numFmtId="165" fontId="2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5" fontId="2" fillId="0" borderId="1" xfId="1" applyNumberFormat="1" applyFont="1" applyFill="1" applyBorder="1"/>
    <xf numFmtId="164" fontId="2" fillId="0" borderId="0" xfId="1" applyNumberFormat="1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7" fontId="2" fillId="0" borderId="0" xfId="1" applyNumberFormat="1" applyFont="1"/>
    <xf numFmtId="169" fontId="2" fillId="0" borderId="0" xfId="1" applyNumberFormat="1" applyFont="1"/>
    <xf numFmtId="165" fontId="2" fillId="0" borderId="1" xfId="0" applyNumberFormat="1" applyFont="1" applyBorder="1"/>
    <xf numFmtId="165" fontId="4" fillId="0" borderId="2" xfId="0" applyNumberFormat="1" applyFont="1" applyBorder="1"/>
    <xf numFmtId="0" fontId="2" fillId="0" borderId="0" xfId="0" applyFont="1" applyAlignment="1"/>
    <xf numFmtId="0" fontId="2" fillId="0" borderId="0" xfId="0" applyFont="1" applyBorder="1" applyAlignment="1"/>
    <xf numFmtId="164" fontId="2" fillId="0" borderId="0" xfId="1" applyNumberFormat="1" applyFont="1" applyAlignment="1"/>
    <xf numFmtId="164" fontId="4" fillId="0" borderId="2" xfId="1" applyNumberFormat="1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Fill="1" applyBorder="1"/>
    <xf numFmtId="164" fontId="2" fillId="0" borderId="0" xfId="1" applyNumberFormat="1" applyFont="1" applyFill="1" applyBorder="1"/>
    <xf numFmtId="165" fontId="2" fillId="0" borderId="0" xfId="0" applyNumberFormat="1" applyFont="1" applyAlignment="1"/>
    <xf numFmtId="165" fontId="4" fillId="0" borderId="1" xfId="1" applyNumberFormat="1" applyFont="1" applyBorder="1"/>
    <xf numFmtId="165" fontId="2" fillId="0" borderId="0" xfId="1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center"/>
    </xf>
    <xf numFmtId="164" fontId="3" fillId="0" borderId="0" xfId="1" applyNumberFormat="1" applyFont="1" applyBorder="1"/>
    <xf numFmtId="164" fontId="4" fillId="0" borderId="0" xfId="1" applyNumberFormat="1" applyFont="1" applyBorder="1"/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Border="1"/>
    <xf numFmtId="0" fontId="10" fillId="0" borderId="0" xfId="0" applyFont="1" applyAlignment="1">
      <alignment horizontal="left"/>
    </xf>
    <xf numFmtId="43" fontId="2" fillId="0" borderId="0" xfId="1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/>
    <xf numFmtId="164" fontId="2" fillId="0" borderId="1" xfId="1" applyNumberFormat="1" applyFont="1" applyBorder="1" applyAlignment="1">
      <alignment horizontal="left"/>
    </xf>
    <xf numFmtId="164" fontId="3" fillId="0" borderId="0" xfId="1" applyNumberFormat="1" applyFont="1" applyAlignment="1">
      <alignment horizontal="right"/>
    </xf>
    <xf numFmtId="164" fontId="2" fillId="0" borderId="0" xfId="1" quotePrefix="1" applyNumberFormat="1" applyFont="1"/>
    <xf numFmtId="164" fontId="3" fillId="0" borderId="0" xfId="1" quotePrefix="1" applyNumberFormat="1" applyFont="1"/>
    <xf numFmtId="164" fontId="4" fillId="0" borderId="0" xfId="1" applyNumberFormat="1" applyFont="1"/>
    <xf numFmtId="164" fontId="3" fillId="0" borderId="1" xfId="1" applyNumberFormat="1" applyFont="1" applyBorder="1"/>
    <xf numFmtId="164" fontId="3" fillId="0" borderId="0" xfId="1" applyNumberFormat="1" applyFont="1"/>
    <xf numFmtId="165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5" fontId="4" fillId="0" borderId="13" xfId="1" applyNumberFormat="1" applyFont="1" applyBorder="1"/>
    <xf numFmtId="164" fontId="2" fillId="0" borderId="1" xfId="1" applyNumberFormat="1" applyFont="1" applyBorder="1" applyAlignment="1"/>
    <xf numFmtId="165" fontId="2" fillId="0" borderId="14" xfId="1" applyNumberFormat="1" applyFont="1" applyFill="1" applyBorder="1"/>
    <xf numFmtId="165" fontId="2" fillId="0" borderId="14" xfId="1" applyNumberFormat="1" applyFont="1" applyBorder="1"/>
    <xf numFmtId="165" fontId="0" fillId="0" borderId="2" xfId="0" applyNumberFormat="1" applyBorder="1"/>
    <xf numFmtId="0" fontId="4" fillId="0" borderId="0" xfId="0" applyFont="1" applyBorder="1" applyAlignment="1">
      <alignment horizontal="center"/>
    </xf>
    <xf numFmtId="165" fontId="4" fillId="0" borderId="0" xfId="1" applyNumberFormat="1" applyFont="1" applyFill="1" applyBorder="1"/>
    <xf numFmtId="0" fontId="4" fillId="0" borderId="0" xfId="0" quotePrefix="1" applyNumberFormat="1" applyFont="1" applyAlignment="1">
      <alignment horizontal="centerContinuous"/>
    </xf>
    <xf numFmtId="164" fontId="0" fillId="0" borderId="1" xfId="1" applyNumberFormat="1" applyFont="1" applyBorder="1"/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9" fillId="0" borderId="0" xfId="1" applyNumberFormat="1" applyFont="1" applyBorder="1" applyAlignment="1">
      <alignment horizontal="left"/>
    </xf>
    <xf numFmtId="165" fontId="9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5" xfId="43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76201</xdr:rowOff>
    </xdr:from>
    <xdr:to>
      <xdr:col>3</xdr:col>
      <xdr:colOff>348603</xdr:colOff>
      <xdr:row>6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76201"/>
          <a:ext cx="977252" cy="942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1</xdr:row>
      <xdr:rowOff>15875</xdr:rowOff>
    </xdr:from>
    <xdr:to>
      <xdr:col>2</xdr:col>
      <xdr:colOff>206375</xdr:colOff>
      <xdr:row>6</xdr:row>
      <xdr:rowOff>54022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492125"/>
          <a:ext cx="952500" cy="895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L77"/>
  <sheetViews>
    <sheetView showGridLines="0" tabSelected="1" zoomScaleNormal="100" workbookViewId="0">
      <selection activeCell="Q12" sqref="Q12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7.42578125" style="2" customWidth="1"/>
    <col min="4" max="4" width="24.140625" style="2" customWidth="1"/>
    <col min="5" max="5" width="13.5703125" style="2" customWidth="1"/>
    <col min="6" max="6" width="16" style="2" customWidth="1"/>
    <col min="7" max="7" width="15.28515625" style="2" customWidth="1"/>
    <col min="8" max="8" width="4" style="2" customWidth="1"/>
    <col min="9" max="9" width="3" style="4" hidden="1" customWidth="1"/>
    <col min="10" max="10" width="9.85546875" style="5" bestFit="1" customWidth="1"/>
    <col min="11" max="12" width="10.28515625" style="1" bestFit="1" customWidth="1"/>
    <col min="13" max="16384" width="9.140625" style="1"/>
  </cols>
  <sheetData>
    <row r="2" spans="2:12" x14ac:dyDescent="0.2">
      <c r="G2" s="3"/>
      <c r="H2" s="3"/>
    </row>
    <row r="3" spans="2:12" x14ac:dyDescent="0.2">
      <c r="D3" s="3"/>
    </row>
    <row r="4" spans="2:12" x14ac:dyDescent="0.2">
      <c r="D4" s="3"/>
      <c r="G4" s="3"/>
    </row>
    <row r="5" spans="2:12" x14ac:dyDescent="0.2">
      <c r="B5" s="3"/>
      <c r="C5" s="3"/>
      <c r="D5" s="3"/>
    </row>
    <row r="6" spans="2:12" x14ac:dyDescent="0.2">
      <c r="B6" s="3"/>
      <c r="C6" s="3"/>
      <c r="D6" s="3"/>
    </row>
    <row r="7" spans="2:12" x14ac:dyDescent="0.2">
      <c r="B7" s="122" t="s">
        <v>90</v>
      </c>
      <c r="C7" s="122"/>
      <c r="D7" s="122"/>
      <c r="E7" s="122"/>
      <c r="F7" s="122"/>
      <c r="G7" s="122"/>
      <c r="H7" s="122"/>
      <c r="I7" s="122"/>
    </row>
    <row r="8" spans="2:12" x14ac:dyDescent="0.2">
      <c r="B8" s="123" t="s">
        <v>124</v>
      </c>
      <c r="C8" s="123"/>
      <c r="D8" s="123"/>
      <c r="E8" s="123"/>
      <c r="F8" s="123"/>
      <c r="G8" s="123"/>
      <c r="H8" s="123"/>
      <c r="I8" s="123"/>
    </row>
    <row r="9" spans="2:12" x14ac:dyDescent="0.2">
      <c r="B9" s="123" t="s">
        <v>0</v>
      </c>
      <c r="C9" s="123"/>
      <c r="D9" s="123"/>
      <c r="E9" s="123"/>
      <c r="F9" s="123"/>
      <c r="G9" s="123"/>
      <c r="H9" s="123"/>
      <c r="I9" s="123"/>
    </row>
    <row r="10" spans="2:12" x14ac:dyDescent="0.2">
      <c r="B10" s="7"/>
      <c r="C10" s="7"/>
      <c r="D10" s="8"/>
      <c r="E10" s="8"/>
      <c r="F10" s="8"/>
      <c r="G10" s="8"/>
    </row>
    <row r="11" spans="2:12" x14ac:dyDescent="0.2">
      <c r="B11" s="9"/>
      <c r="C11" s="9"/>
      <c r="D11" s="9"/>
      <c r="E11" s="9"/>
      <c r="F11" s="9"/>
      <c r="G11" s="10"/>
      <c r="H11" s="11"/>
    </row>
    <row r="12" spans="2:12" x14ac:dyDescent="0.2">
      <c r="B12" s="9"/>
      <c r="C12" s="9"/>
      <c r="D12" s="9"/>
      <c r="E12" s="9"/>
      <c r="F12" s="9"/>
      <c r="G12" s="110"/>
      <c r="H12" s="11"/>
    </row>
    <row r="13" spans="2:12" x14ac:dyDescent="0.2">
      <c r="B13" s="9"/>
      <c r="C13" s="9"/>
      <c r="D13" s="9"/>
      <c r="E13" s="9"/>
      <c r="F13" s="9"/>
      <c r="G13" s="12">
        <v>2018</v>
      </c>
      <c r="H13" s="11"/>
      <c r="I13" s="12"/>
      <c r="J13" s="92"/>
      <c r="K13" s="62"/>
      <c r="L13" s="62"/>
    </row>
    <row r="14" spans="2:12" x14ac:dyDescent="0.2">
      <c r="H14" s="11"/>
      <c r="I14" s="2"/>
    </row>
    <row r="15" spans="2:12" x14ac:dyDescent="0.2">
      <c r="H15" s="11"/>
      <c r="I15" s="2"/>
    </row>
    <row r="16" spans="2:12" x14ac:dyDescent="0.2">
      <c r="B16" s="13"/>
      <c r="C16" s="33" t="s">
        <v>93</v>
      </c>
      <c r="D16" s="9"/>
      <c r="E16" s="9"/>
      <c r="F16" s="9"/>
      <c r="G16" s="108">
        <v>2166.9</v>
      </c>
      <c r="H16" s="109"/>
      <c r="I16" s="56"/>
      <c r="J16" s="96"/>
      <c r="K16" s="72"/>
      <c r="L16" s="72"/>
    </row>
    <row r="17" spans="2:12" hidden="1" x14ac:dyDescent="0.2">
      <c r="B17" s="9"/>
      <c r="C17" s="9" t="s">
        <v>1</v>
      </c>
      <c r="D17" s="9"/>
      <c r="E17" s="9"/>
      <c r="F17" s="9"/>
      <c r="G17" s="108" t="e">
        <f>ROUND(#REF!/1000,1)*-1</f>
        <v>#REF!</v>
      </c>
      <c r="H17" s="109"/>
      <c r="I17" s="56"/>
      <c r="J17" s="93"/>
      <c r="K17" s="72"/>
      <c r="L17" s="72"/>
    </row>
    <row r="18" spans="2:12" x14ac:dyDescent="0.2">
      <c r="B18" s="9"/>
      <c r="C18" s="9"/>
      <c r="D18" s="7"/>
      <c r="E18" s="7"/>
      <c r="F18" s="9"/>
      <c r="G18" s="107">
        <f>+G16</f>
        <v>2166.9</v>
      </c>
      <c r="H18" s="109"/>
      <c r="I18" s="107"/>
      <c r="J18" s="94"/>
      <c r="K18" s="72"/>
      <c r="L18" s="72"/>
    </row>
    <row r="19" spans="2:12" ht="15" customHeight="1" x14ac:dyDescent="0.2">
      <c r="B19" s="9"/>
      <c r="C19" s="9"/>
      <c r="D19" s="9"/>
      <c r="E19" s="9"/>
      <c r="F19" s="9"/>
      <c r="G19" s="109"/>
      <c r="H19" s="109"/>
      <c r="I19" s="72"/>
      <c r="J19" s="14"/>
    </row>
    <row r="20" spans="2:12" x14ac:dyDescent="0.2">
      <c r="B20" s="17"/>
      <c r="C20" s="31" t="s">
        <v>94</v>
      </c>
      <c r="D20" s="9"/>
      <c r="E20" s="9"/>
      <c r="F20" s="9"/>
      <c r="G20" s="108">
        <v>1407.7</v>
      </c>
      <c r="H20" s="109"/>
      <c r="I20" s="56"/>
      <c r="J20" s="93"/>
    </row>
    <row r="21" spans="2:12" x14ac:dyDescent="0.2">
      <c r="B21" s="9"/>
      <c r="C21" s="9"/>
      <c r="D21" s="9"/>
      <c r="E21" s="9"/>
      <c r="F21" s="9"/>
      <c r="G21" s="109"/>
      <c r="H21" s="109"/>
      <c r="I21" s="72"/>
      <c r="J21" s="14"/>
    </row>
    <row r="22" spans="2:12" x14ac:dyDescent="0.2">
      <c r="B22" s="9"/>
      <c r="C22" s="9"/>
      <c r="D22" s="7" t="s">
        <v>2</v>
      </c>
      <c r="E22" s="7"/>
      <c r="F22" s="19"/>
      <c r="G22" s="107">
        <f>+G18-G20</f>
        <v>759.2</v>
      </c>
      <c r="H22" s="109"/>
      <c r="I22" s="107"/>
      <c r="J22" s="94"/>
    </row>
    <row r="23" spans="2:12" x14ac:dyDescent="0.2">
      <c r="G23" s="109"/>
      <c r="H23" s="109"/>
      <c r="I23" s="72"/>
      <c r="J23" s="20"/>
    </row>
    <row r="24" spans="2:12" x14ac:dyDescent="0.2">
      <c r="B24" s="9"/>
      <c r="C24" s="9"/>
      <c r="D24" s="9"/>
      <c r="E24" s="9"/>
      <c r="F24" s="9"/>
      <c r="G24" s="109"/>
      <c r="H24" s="109"/>
      <c r="I24" s="109"/>
      <c r="J24" s="14"/>
    </row>
    <row r="25" spans="2:12" hidden="1" x14ac:dyDescent="0.2">
      <c r="B25" s="9"/>
      <c r="C25" s="9" t="s">
        <v>3</v>
      </c>
      <c r="D25" s="9"/>
      <c r="E25" s="9"/>
      <c r="F25" s="9"/>
      <c r="G25" s="109"/>
      <c r="H25" s="109"/>
      <c r="I25" s="72"/>
      <c r="J25" s="14"/>
    </row>
    <row r="26" spans="2:12" hidden="1" x14ac:dyDescent="0.2">
      <c r="B26" s="9"/>
      <c r="C26" s="9"/>
      <c r="D26" s="9"/>
      <c r="E26" s="9"/>
      <c r="F26" s="9"/>
      <c r="G26" s="109"/>
      <c r="H26" s="109"/>
      <c r="I26" s="72"/>
      <c r="J26" s="14"/>
    </row>
    <row r="27" spans="2:12" hidden="1" x14ac:dyDescent="0.2">
      <c r="B27" s="9"/>
      <c r="C27" s="9"/>
      <c r="D27" s="9"/>
      <c r="E27" s="9"/>
      <c r="F27" s="9"/>
      <c r="G27" s="106"/>
      <c r="H27" s="109"/>
      <c r="I27" s="105"/>
      <c r="J27" s="18"/>
    </row>
    <row r="28" spans="2:12" hidden="1" x14ac:dyDescent="0.2">
      <c r="B28" s="17"/>
      <c r="C28" s="9"/>
      <c r="D28" s="9" t="s">
        <v>4</v>
      </c>
      <c r="E28" s="9"/>
      <c r="F28" s="9"/>
      <c r="G28" s="93">
        <v>0</v>
      </c>
      <c r="H28" s="109"/>
      <c r="I28" s="96"/>
      <c r="J28" s="14"/>
    </row>
    <row r="29" spans="2:12" hidden="1" x14ac:dyDescent="0.2">
      <c r="B29" s="9"/>
      <c r="C29" s="9"/>
      <c r="D29" s="9" t="s">
        <v>5</v>
      </c>
      <c r="E29" s="9"/>
      <c r="F29" s="9"/>
      <c r="G29" s="108">
        <v>0</v>
      </c>
      <c r="H29" s="109"/>
      <c r="I29" s="56"/>
      <c r="J29" s="18"/>
    </row>
    <row r="30" spans="2:12" hidden="1" x14ac:dyDescent="0.2">
      <c r="B30" s="9"/>
      <c r="C30" s="9"/>
      <c r="D30" s="9"/>
      <c r="E30" s="9"/>
      <c r="F30" s="9"/>
      <c r="G30" s="93"/>
      <c r="H30" s="93"/>
      <c r="I30" s="96"/>
      <c r="J30" s="14"/>
    </row>
    <row r="31" spans="2:12" hidden="1" x14ac:dyDescent="0.2">
      <c r="D31" s="2" t="s">
        <v>6</v>
      </c>
      <c r="G31" s="108">
        <f>+G28+G29</f>
        <v>0</v>
      </c>
      <c r="H31" s="109"/>
      <c r="I31" s="56"/>
      <c r="J31" s="21"/>
    </row>
    <row r="32" spans="2:12" hidden="1" x14ac:dyDescent="0.2">
      <c r="G32" s="109"/>
      <c r="H32" s="109"/>
      <c r="I32" s="72"/>
      <c r="J32" s="20"/>
    </row>
    <row r="33" spans="2:10" hidden="1" x14ac:dyDescent="0.2">
      <c r="B33" s="9"/>
      <c r="C33" s="22" t="s">
        <v>7</v>
      </c>
      <c r="D33" s="22"/>
      <c r="E33" s="7"/>
      <c r="F33" s="19"/>
      <c r="G33" s="107">
        <f>+G22-G31</f>
        <v>759.2</v>
      </c>
      <c r="H33" s="109"/>
      <c r="I33" s="107"/>
      <c r="J33" s="94"/>
    </row>
    <row r="34" spans="2:10" hidden="1" x14ac:dyDescent="0.2">
      <c r="D34" s="6" t="s">
        <v>8</v>
      </c>
      <c r="G34" s="109"/>
      <c r="H34" s="109"/>
      <c r="I34" s="72"/>
      <c r="J34" s="20"/>
    </row>
    <row r="35" spans="2:10" x14ac:dyDescent="0.2">
      <c r="C35" s="2" t="s">
        <v>9</v>
      </c>
      <c r="G35" s="109"/>
      <c r="H35" s="109"/>
      <c r="I35" s="72"/>
      <c r="J35" s="20"/>
    </row>
    <row r="36" spans="2:10" hidden="1" x14ac:dyDescent="0.2">
      <c r="D36" s="2" t="s">
        <v>10</v>
      </c>
      <c r="E36" s="9"/>
      <c r="G36" s="109">
        <v>0</v>
      </c>
      <c r="H36" s="109"/>
      <c r="I36" s="72"/>
      <c r="J36" s="14"/>
    </row>
    <row r="37" spans="2:10" x14ac:dyDescent="0.2">
      <c r="D37" s="31" t="s">
        <v>5</v>
      </c>
      <c r="E37" s="9"/>
      <c r="F37" s="9"/>
      <c r="G37" s="93">
        <v>96.7</v>
      </c>
      <c r="H37" s="109"/>
      <c r="I37" s="96"/>
      <c r="J37" s="14"/>
    </row>
    <row r="38" spans="2:10" x14ac:dyDescent="0.2">
      <c r="D38" s="9" t="s">
        <v>11</v>
      </c>
      <c r="E38" s="9"/>
      <c r="F38" s="9"/>
      <c r="G38" s="96">
        <v>0</v>
      </c>
      <c r="H38" s="109"/>
      <c r="I38" s="96"/>
      <c r="J38" s="93"/>
    </row>
    <row r="39" spans="2:10" x14ac:dyDescent="0.2">
      <c r="D39" s="9" t="s">
        <v>12</v>
      </c>
      <c r="E39" s="9"/>
      <c r="F39" s="9"/>
      <c r="G39" s="93">
        <v>0</v>
      </c>
      <c r="H39" s="109"/>
      <c r="I39" s="96"/>
      <c r="J39" s="14"/>
    </row>
    <row r="40" spans="2:10" x14ac:dyDescent="0.2">
      <c r="G40" s="109"/>
      <c r="H40" s="109"/>
      <c r="I40" s="72"/>
      <c r="J40" s="20"/>
    </row>
    <row r="41" spans="2:10" x14ac:dyDescent="0.2">
      <c r="B41" s="9"/>
      <c r="C41" s="9" t="s">
        <v>13</v>
      </c>
      <c r="D41" s="9"/>
      <c r="E41" s="9"/>
      <c r="F41" s="9"/>
      <c r="G41" s="109"/>
      <c r="H41" s="109"/>
      <c r="I41" s="72"/>
      <c r="J41" s="14"/>
    </row>
    <row r="42" spans="2:10" x14ac:dyDescent="0.2">
      <c r="B42" s="9"/>
      <c r="C42" s="31" t="s">
        <v>95</v>
      </c>
      <c r="D42" s="9"/>
      <c r="E42" s="9"/>
      <c r="F42" s="9"/>
      <c r="G42" s="108">
        <v>-2.2999999999999998</v>
      </c>
      <c r="H42" s="109"/>
      <c r="I42" s="72"/>
      <c r="J42" s="93"/>
    </row>
    <row r="43" spans="2:10" x14ac:dyDescent="0.2">
      <c r="B43" s="9"/>
      <c r="C43" s="9"/>
      <c r="D43" s="9"/>
      <c r="E43" s="9"/>
      <c r="F43" s="9"/>
      <c r="G43" s="109"/>
      <c r="H43" s="109"/>
      <c r="I43" s="72"/>
      <c r="J43" s="14"/>
    </row>
    <row r="44" spans="2:10" x14ac:dyDescent="0.2">
      <c r="G44" s="109"/>
      <c r="H44" s="109"/>
      <c r="I44" s="72"/>
      <c r="J44" s="20"/>
    </row>
    <row r="45" spans="2:10" x14ac:dyDescent="0.2">
      <c r="B45" s="13"/>
      <c r="C45" s="121" t="s">
        <v>84</v>
      </c>
      <c r="D45" s="121"/>
      <c r="E45" s="121"/>
      <c r="F45" s="121"/>
      <c r="G45" s="107">
        <f>G33-G36-G37-G38-G39+G42+G43</f>
        <v>660.2</v>
      </c>
      <c r="H45" s="107"/>
      <c r="I45" s="107"/>
      <c r="J45" s="94"/>
    </row>
    <row r="46" spans="2:10" x14ac:dyDescent="0.2">
      <c r="B46" s="13"/>
      <c r="G46" s="109"/>
      <c r="H46" s="109"/>
      <c r="I46" s="72"/>
      <c r="J46" s="20"/>
    </row>
    <row r="47" spans="2:10" x14ac:dyDescent="0.2">
      <c r="C47" s="13" t="s">
        <v>14</v>
      </c>
      <c r="D47" s="9"/>
      <c r="E47" s="9"/>
      <c r="F47" s="9"/>
      <c r="G47" s="109"/>
      <c r="H47" s="109"/>
      <c r="I47" s="72"/>
      <c r="J47" s="14"/>
    </row>
    <row r="48" spans="2:10" x14ac:dyDescent="0.2">
      <c r="G48" s="109"/>
      <c r="H48" s="109"/>
      <c r="I48" s="72"/>
      <c r="J48" s="24"/>
    </row>
    <row r="49" spans="2:10" x14ac:dyDescent="0.2">
      <c r="C49" s="13" t="s">
        <v>15</v>
      </c>
      <c r="G49" s="109">
        <v>100.3</v>
      </c>
      <c r="H49" s="109"/>
      <c r="I49" s="72"/>
      <c r="J49" s="93"/>
    </row>
    <row r="50" spans="2:10" x14ac:dyDescent="0.2">
      <c r="B50" s="9"/>
      <c r="C50" s="33" t="s">
        <v>98</v>
      </c>
      <c r="G50" s="109">
        <v>0</v>
      </c>
      <c r="H50" s="109"/>
      <c r="I50" s="72"/>
      <c r="J50" s="93"/>
    </row>
    <row r="51" spans="2:10" x14ac:dyDescent="0.2">
      <c r="G51" s="108"/>
      <c r="H51" s="109"/>
      <c r="I51" s="56"/>
      <c r="J51" s="25"/>
    </row>
    <row r="52" spans="2:10" x14ac:dyDescent="0.2">
      <c r="G52" s="109"/>
      <c r="H52" s="109"/>
      <c r="I52" s="72"/>
      <c r="J52" s="20"/>
    </row>
    <row r="53" spans="2:10" ht="13.5" thickBot="1" x14ac:dyDescent="0.25">
      <c r="C53" s="7" t="s">
        <v>85</v>
      </c>
      <c r="D53" s="7"/>
      <c r="E53" s="7"/>
      <c r="F53" s="9"/>
      <c r="G53" s="83">
        <f>G45-G49-G50</f>
        <v>559.90000000000009</v>
      </c>
      <c r="H53" s="109"/>
      <c r="I53" s="83"/>
      <c r="J53" s="94"/>
    </row>
    <row r="54" spans="2:10" ht="13.5" thickTop="1" x14ac:dyDescent="0.2">
      <c r="G54" s="109"/>
      <c r="H54" s="109"/>
      <c r="I54" s="72"/>
      <c r="J54" s="14"/>
    </row>
    <row r="55" spans="2:10" x14ac:dyDescent="0.2">
      <c r="G55" s="109"/>
      <c r="H55" s="109"/>
      <c r="I55" s="72"/>
      <c r="J55" s="14"/>
    </row>
    <row r="56" spans="2:10" x14ac:dyDescent="0.2">
      <c r="B56" s="27"/>
      <c r="G56" s="109"/>
      <c r="H56" s="109"/>
      <c r="I56" s="72"/>
    </row>
    <row r="57" spans="2:10" x14ac:dyDescent="0.2">
      <c r="B57" s="27"/>
      <c r="G57" s="104"/>
      <c r="H57" s="104"/>
      <c r="I57" s="72"/>
      <c r="J57" s="28"/>
    </row>
    <row r="58" spans="2:10" x14ac:dyDescent="0.2">
      <c r="B58" s="20"/>
      <c r="C58" s="29"/>
      <c r="D58" s="20"/>
      <c r="G58" s="109"/>
      <c r="H58" s="109"/>
      <c r="I58" s="72"/>
    </row>
    <row r="59" spans="2:10" x14ac:dyDescent="0.2">
      <c r="B59" s="20"/>
      <c r="C59" s="30" t="s">
        <v>77</v>
      </c>
      <c r="D59" s="20"/>
      <c r="E59" s="31"/>
      <c r="F59" s="91"/>
      <c r="G59" s="103"/>
      <c r="H59" s="108"/>
      <c r="I59" s="56"/>
    </row>
    <row r="60" spans="2:10" x14ac:dyDescent="0.2">
      <c r="B60" s="20"/>
      <c r="C60" s="33"/>
      <c r="D60" s="33" t="s">
        <v>122</v>
      </c>
      <c r="E60" s="31"/>
      <c r="F60" s="31"/>
      <c r="G60" s="111" t="s">
        <v>92</v>
      </c>
      <c r="H60" s="109"/>
      <c r="I60" s="72"/>
    </row>
    <row r="61" spans="2:10" x14ac:dyDescent="0.2">
      <c r="G61" s="109"/>
      <c r="H61" s="109"/>
      <c r="I61" s="72"/>
    </row>
    <row r="62" spans="2:10" x14ac:dyDescent="0.2">
      <c r="G62" s="109"/>
      <c r="H62" s="109"/>
      <c r="I62" s="72"/>
    </row>
    <row r="63" spans="2:10" x14ac:dyDescent="0.2">
      <c r="G63" s="109"/>
      <c r="H63" s="109"/>
      <c r="I63" s="72"/>
    </row>
    <row r="64" spans="2:10" x14ac:dyDescent="0.2">
      <c r="G64" s="109"/>
      <c r="H64" s="109"/>
      <c r="I64" s="72"/>
    </row>
    <row r="65" spans="7:9" x14ac:dyDescent="0.2">
      <c r="G65" s="109"/>
      <c r="H65" s="109"/>
      <c r="I65" s="72"/>
    </row>
    <row r="66" spans="7:9" x14ac:dyDescent="0.2">
      <c r="G66" s="109"/>
      <c r="H66" s="109"/>
      <c r="I66" s="72"/>
    </row>
    <row r="67" spans="7:9" x14ac:dyDescent="0.2">
      <c r="G67" s="109"/>
      <c r="H67" s="109"/>
      <c r="I67" s="72"/>
    </row>
    <row r="68" spans="7:9" x14ac:dyDescent="0.2">
      <c r="G68" s="109"/>
      <c r="H68" s="109"/>
      <c r="I68" s="72"/>
    </row>
    <row r="69" spans="7:9" x14ac:dyDescent="0.2">
      <c r="G69" s="109"/>
      <c r="H69" s="109"/>
      <c r="I69" s="72"/>
    </row>
    <row r="70" spans="7:9" x14ac:dyDescent="0.2">
      <c r="G70" s="109"/>
      <c r="H70" s="109"/>
      <c r="I70" s="72"/>
    </row>
    <row r="71" spans="7:9" x14ac:dyDescent="0.2">
      <c r="G71" s="109"/>
      <c r="H71" s="109"/>
      <c r="I71" s="72"/>
    </row>
    <row r="72" spans="7:9" x14ac:dyDescent="0.2">
      <c r="G72" s="109"/>
      <c r="H72" s="109"/>
      <c r="I72" s="72"/>
    </row>
    <row r="73" spans="7:9" x14ac:dyDescent="0.2">
      <c r="G73" s="109"/>
      <c r="H73" s="109"/>
      <c r="I73" s="72"/>
    </row>
    <row r="74" spans="7:9" x14ac:dyDescent="0.2">
      <c r="G74" s="109"/>
      <c r="H74" s="109"/>
      <c r="I74" s="72"/>
    </row>
    <row r="75" spans="7:9" x14ac:dyDescent="0.2">
      <c r="G75" s="109"/>
      <c r="H75" s="109"/>
      <c r="I75" s="72"/>
    </row>
    <row r="76" spans="7:9" x14ac:dyDescent="0.2">
      <c r="G76" s="109"/>
      <c r="H76" s="109"/>
      <c r="I76" s="72"/>
    </row>
    <row r="77" spans="7:9" x14ac:dyDescent="0.2">
      <c r="G77" s="109"/>
      <c r="H77" s="109"/>
      <c r="I77" s="72"/>
    </row>
  </sheetData>
  <mergeCells count="4">
    <mergeCell ref="C45:F45"/>
    <mergeCell ref="B7:I7"/>
    <mergeCell ref="B8:I8"/>
    <mergeCell ref="B9:I9"/>
  </mergeCells>
  <phoneticPr fontId="0" type="noConversion"/>
  <pageMargins left="0.43" right="0.16" top="0.46" bottom="0.4" header="0.31" footer="0.2800000000000000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K74"/>
  <sheetViews>
    <sheetView showGridLines="0" zoomScaleNormal="100" workbookViewId="0">
      <selection activeCell="O11" sqref="O11"/>
    </sheetView>
  </sheetViews>
  <sheetFormatPr baseColWidth="10" defaultColWidth="9.140625" defaultRowHeight="12.75" x14ac:dyDescent="0.2"/>
  <cols>
    <col min="1" max="1" width="4.85546875" style="1" customWidth="1"/>
    <col min="2" max="3" width="12.28515625" style="1" customWidth="1"/>
    <col min="4" max="4" width="20.28515625" style="1" customWidth="1"/>
    <col min="5" max="5" width="8.140625" style="1" customWidth="1"/>
    <col min="6" max="6" width="22" style="1" customWidth="1"/>
    <col min="7" max="7" width="15.7109375" style="1" customWidth="1"/>
    <col min="8" max="8" width="2.42578125" style="1" customWidth="1"/>
    <col min="9" max="9" width="6.85546875" style="1" hidden="1" customWidth="1"/>
    <col min="10" max="10" width="9.28515625" style="1" bestFit="1" customWidth="1"/>
    <col min="11" max="16384" width="9.140625" style="1"/>
  </cols>
  <sheetData>
    <row r="2" spans="2:11" x14ac:dyDescent="0.2">
      <c r="C2" s="35"/>
    </row>
    <row r="3" spans="2:11" ht="18" x14ac:dyDescent="0.25">
      <c r="B3" s="36"/>
      <c r="C3" s="35"/>
      <c r="G3" s="2"/>
      <c r="H3" s="2"/>
    </row>
    <row r="4" spans="2:11" x14ac:dyDescent="0.2">
      <c r="B4" s="122" t="s">
        <v>90</v>
      </c>
      <c r="C4" s="122"/>
      <c r="D4" s="122"/>
      <c r="E4" s="122"/>
      <c r="F4" s="122"/>
      <c r="G4" s="122"/>
      <c r="H4" s="122"/>
      <c r="I4" s="122"/>
    </row>
    <row r="5" spans="2:11" x14ac:dyDescent="0.2">
      <c r="B5" s="124" t="s">
        <v>16</v>
      </c>
      <c r="C5" s="124"/>
      <c r="D5" s="124"/>
      <c r="E5" s="124"/>
      <c r="F5" s="124"/>
      <c r="G5" s="124"/>
      <c r="H5" s="124"/>
      <c r="I5" s="124"/>
    </row>
    <row r="6" spans="2:11" x14ac:dyDescent="0.2">
      <c r="B6" s="124" t="s">
        <v>17</v>
      </c>
      <c r="C6" s="124"/>
      <c r="D6" s="124"/>
      <c r="E6" s="124"/>
      <c r="F6" s="124"/>
      <c r="G6" s="124"/>
      <c r="H6" s="124"/>
      <c r="I6" s="124"/>
    </row>
    <row r="7" spans="2:11" x14ac:dyDescent="0.2">
      <c r="B7" s="37"/>
      <c r="C7" s="38"/>
      <c r="D7" s="38"/>
      <c r="E7" s="38"/>
      <c r="F7" s="38"/>
      <c r="G7" s="38"/>
      <c r="H7" s="39"/>
      <c r="I7" s="38"/>
    </row>
    <row r="8" spans="2:11" x14ac:dyDescent="0.2">
      <c r="B8" s="40" t="s">
        <v>112</v>
      </c>
      <c r="C8" s="31"/>
      <c r="D8" s="31"/>
      <c r="E8" s="31"/>
      <c r="F8" s="31"/>
      <c r="G8" s="41"/>
      <c r="H8" s="42"/>
      <c r="I8" s="39"/>
    </row>
    <row r="9" spans="2:11" x14ac:dyDescent="0.2">
      <c r="B9" s="40"/>
      <c r="C9" s="31"/>
      <c r="D9" s="31"/>
      <c r="E9" s="31"/>
      <c r="F9" s="31"/>
      <c r="G9" s="119" t="s">
        <v>123</v>
      </c>
      <c r="H9" s="31"/>
      <c r="I9" s="12" t="s">
        <v>102</v>
      </c>
    </row>
    <row r="10" spans="2:11" x14ac:dyDescent="0.2">
      <c r="B10" s="118" t="s">
        <v>113</v>
      </c>
      <c r="C10" s="31"/>
      <c r="D10" s="31"/>
      <c r="E10" s="31"/>
      <c r="F10" s="31"/>
      <c r="G10" s="44"/>
      <c r="H10" s="44"/>
      <c r="I10" s="16"/>
    </row>
    <row r="11" spans="2:11" x14ac:dyDescent="0.2">
      <c r="B11" s="31" t="s">
        <v>18</v>
      </c>
      <c r="C11" s="31"/>
      <c r="D11" s="31"/>
      <c r="E11" s="31"/>
      <c r="F11" s="31"/>
      <c r="G11" s="31">
        <v>225.4</v>
      </c>
      <c r="H11" s="31"/>
      <c r="I11" s="31">
        <v>67.3</v>
      </c>
      <c r="J11" s="31"/>
    </row>
    <row r="12" spans="2:11" x14ac:dyDescent="0.2">
      <c r="B12" s="31" t="s">
        <v>19</v>
      </c>
      <c r="C12" s="31"/>
      <c r="D12" s="31"/>
      <c r="E12" s="31"/>
      <c r="F12" s="31"/>
      <c r="G12" s="31">
        <v>353.9</v>
      </c>
      <c r="H12" s="31"/>
      <c r="I12" s="31">
        <v>577.9</v>
      </c>
      <c r="J12" s="31"/>
      <c r="K12" s="45"/>
    </row>
    <row r="13" spans="2:11" hidden="1" x14ac:dyDescent="0.2">
      <c r="B13" s="31"/>
      <c r="C13" s="31"/>
      <c r="D13" s="31"/>
      <c r="E13" s="31"/>
      <c r="F13" s="31"/>
      <c r="G13" s="31"/>
      <c r="H13" s="31"/>
      <c r="I13" s="31">
        <v>0</v>
      </c>
      <c r="J13" s="31"/>
    </row>
    <row r="14" spans="2:11" x14ac:dyDescent="0.2">
      <c r="B14" s="31" t="s">
        <v>21</v>
      </c>
      <c r="C14" s="31"/>
      <c r="D14" s="31"/>
      <c r="E14" s="31"/>
      <c r="F14" s="31"/>
      <c r="G14" s="32">
        <v>61.3</v>
      </c>
      <c r="H14" s="46"/>
      <c r="I14" s="32">
        <v>259.3</v>
      </c>
      <c r="J14" s="46"/>
    </row>
    <row r="15" spans="2:11" x14ac:dyDescent="0.2">
      <c r="B15"/>
      <c r="C15" s="22" t="s">
        <v>115</v>
      </c>
      <c r="D15" s="38"/>
      <c r="E15" s="31"/>
      <c r="F15" s="31"/>
      <c r="G15" s="47">
        <f>SUM(G11:G14)</f>
        <v>640.59999999999991</v>
      </c>
      <c r="H15" s="47"/>
      <c r="I15" s="47">
        <f>SUM(I11:I14)</f>
        <v>904.5</v>
      </c>
      <c r="J15" s="47"/>
    </row>
    <row r="16" spans="2:11" ht="15" customHeight="1" x14ac:dyDescent="0.2"/>
    <row r="17" spans="2:10" x14ac:dyDescent="0.2">
      <c r="B17" s="15" t="s">
        <v>114</v>
      </c>
      <c r="C17" s="31"/>
      <c r="D17" s="31"/>
      <c r="E17" s="31"/>
      <c r="F17" s="31"/>
      <c r="G17" s="47"/>
      <c r="H17" s="47"/>
      <c r="I17" s="47"/>
      <c r="J17" s="47"/>
    </row>
    <row r="18" spans="2:10" x14ac:dyDescent="0.2">
      <c r="B18" s="31" t="s">
        <v>22</v>
      </c>
      <c r="C18" s="31"/>
      <c r="D18" s="31"/>
      <c r="E18" s="31"/>
      <c r="F18" s="31"/>
      <c r="G18" s="46">
        <v>12586.9</v>
      </c>
      <c r="H18" s="46"/>
      <c r="I18" s="46">
        <v>12874.4</v>
      </c>
      <c r="J18" s="46"/>
    </row>
    <row r="19" spans="2:10" hidden="1" x14ac:dyDescent="0.2">
      <c r="B19" s="31" t="s">
        <v>23</v>
      </c>
      <c r="C19" s="31"/>
      <c r="D19" s="31"/>
      <c r="E19" s="31"/>
      <c r="F19" s="31"/>
      <c r="G19" s="46">
        <v>0</v>
      </c>
      <c r="H19" s="46"/>
      <c r="I19" s="46">
        <v>0</v>
      </c>
      <c r="J19" s="46"/>
    </row>
    <row r="20" spans="2:10" x14ac:dyDescent="0.2">
      <c r="B20" s="1" t="s">
        <v>79</v>
      </c>
      <c r="C20" s="31"/>
      <c r="D20" s="31"/>
      <c r="E20" s="31"/>
      <c r="F20" s="31"/>
      <c r="G20" s="46">
        <v>3500</v>
      </c>
      <c r="H20" s="46"/>
      <c r="I20" s="46">
        <v>3784</v>
      </c>
      <c r="J20" s="46"/>
    </row>
    <row r="21" spans="2:10" ht="13.5" customHeight="1" x14ac:dyDescent="0.2">
      <c r="B21" s="31" t="s">
        <v>108</v>
      </c>
      <c r="C21" s="31"/>
      <c r="D21" s="31"/>
      <c r="E21" s="31"/>
      <c r="F21" s="31"/>
      <c r="G21" s="31">
        <v>318.39999999999998</v>
      </c>
      <c r="H21" s="46"/>
      <c r="I21" s="32"/>
      <c r="J21" s="46"/>
    </row>
    <row r="22" spans="2:10" x14ac:dyDescent="0.2">
      <c r="B22"/>
      <c r="C22" s="22" t="s">
        <v>116</v>
      </c>
      <c r="D22" s="38"/>
      <c r="E22" s="31"/>
      <c r="F22" s="31"/>
      <c r="G22" s="47">
        <f>SUM(G18:G21)</f>
        <v>16405.3</v>
      </c>
      <c r="H22" s="46"/>
      <c r="I22" s="47">
        <f>SUM(I18:I21)</f>
        <v>16658.400000000001</v>
      </c>
      <c r="J22" s="46"/>
    </row>
    <row r="23" spans="2:10" x14ac:dyDescent="0.2">
      <c r="H23" s="47"/>
      <c r="J23" s="47"/>
    </row>
    <row r="24" spans="2:10" x14ac:dyDescent="0.2">
      <c r="B24"/>
      <c r="C24" s="37"/>
      <c r="D24" s="38"/>
      <c r="E24" s="31"/>
      <c r="F24" s="31"/>
      <c r="G24" s="48"/>
      <c r="H24" s="47"/>
      <c r="I24" s="48"/>
      <c r="J24" s="47"/>
    </row>
    <row r="25" spans="2:10" ht="13.5" thickBot="1" x14ac:dyDescent="0.25">
      <c r="B25" s="31"/>
      <c r="C25" s="7" t="s">
        <v>117</v>
      </c>
      <c r="D25" s="37"/>
      <c r="E25" s="31"/>
      <c r="F25" s="31"/>
      <c r="G25" s="49">
        <f>+G22+G15</f>
        <v>17045.899999999998</v>
      </c>
      <c r="H25" s="31"/>
      <c r="I25" s="49">
        <f>+I22+I15</f>
        <v>17562.900000000001</v>
      </c>
      <c r="J25" s="31"/>
    </row>
    <row r="26" spans="2:10" ht="13.5" thickTop="1" x14ac:dyDescent="0.2">
      <c r="H26" s="44"/>
      <c r="J26" s="44"/>
    </row>
    <row r="29" spans="2:10" x14ac:dyDescent="0.2">
      <c r="B29" s="50" t="s">
        <v>24</v>
      </c>
      <c r="C29" s="31"/>
      <c r="D29" s="31"/>
      <c r="E29" s="31"/>
      <c r="F29" s="31"/>
      <c r="G29" s="31"/>
      <c r="H29" s="31"/>
      <c r="I29" s="31"/>
      <c r="J29" s="31"/>
    </row>
    <row r="30" spans="2:10" x14ac:dyDescent="0.2">
      <c r="B30"/>
      <c r="C30"/>
      <c r="D30" s="31"/>
      <c r="E30" s="31"/>
      <c r="F30" s="31"/>
      <c r="G30" s="31"/>
      <c r="H30" s="31"/>
      <c r="I30" s="31"/>
      <c r="J30" s="31"/>
    </row>
    <row r="31" spans="2:10" x14ac:dyDescent="0.2">
      <c r="B31" s="118" t="s">
        <v>113</v>
      </c>
      <c r="C31" s="31"/>
      <c r="D31" s="31"/>
      <c r="E31" s="31"/>
      <c r="F31" s="31"/>
      <c r="G31" s="31"/>
      <c r="H31" s="31"/>
      <c r="I31" s="31"/>
      <c r="J31" s="31"/>
    </row>
    <row r="32" spans="2:10" x14ac:dyDescent="0.2">
      <c r="B32"/>
      <c r="C32" s="31"/>
      <c r="D32" s="31"/>
      <c r="E32" s="31"/>
      <c r="F32" s="31"/>
      <c r="G32" s="31"/>
      <c r="H32" s="31"/>
      <c r="I32" s="31"/>
      <c r="J32" s="31"/>
    </row>
    <row r="33" spans="2:10" hidden="1" x14ac:dyDescent="0.2">
      <c r="B33" s="31" t="s">
        <v>25</v>
      </c>
      <c r="C33" s="31"/>
      <c r="D33" s="31"/>
      <c r="E33" s="31"/>
      <c r="F33" s="31"/>
      <c r="G33" s="31">
        <v>0</v>
      </c>
      <c r="H33" s="31"/>
      <c r="I33" s="31">
        <v>0</v>
      </c>
      <c r="J33" s="31"/>
    </row>
    <row r="34" spans="2:10" x14ac:dyDescent="0.2">
      <c r="B34" s="31" t="s">
        <v>26</v>
      </c>
      <c r="C34" s="31"/>
      <c r="D34" s="31"/>
      <c r="E34" s="31"/>
      <c r="F34" s="31"/>
      <c r="G34" s="32">
        <v>1520.9</v>
      </c>
      <c r="H34" s="31"/>
      <c r="I34" s="31">
        <v>1497</v>
      </c>
      <c r="J34" s="31"/>
    </row>
    <row r="35" spans="2:10" hidden="1" x14ac:dyDescent="0.2">
      <c r="B35" s="1" t="s">
        <v>27</v>
      </c>
      <c r="C35" s="31"/>
      <c r="D35" s="31"/>
      <c r="E35" s="31"/>
      <c r="F35" s="31"/>
      <c r="G35" s="32">
        <v>0</v>
      </c>
      <c r="H35" s="31"/>
      <c r="I35" s="32">
        <v>0</v>
      </c>
      <c r="J35" s="31"/>
    </row>
    <row r="36" spans="2:10" x14ac:dyDescent="0.2">
      <c r="B36" s="31"/>
      <c r="C36" s="31"/>
      <c r="D36" s="31"/>
      <c r="E36" s="31"/>
      <c r="F36" s="31"/>
      <c r="G36" s="15">
        <f>SUM(G33:G35)</f>
        <v>1520.9</v>
      </c>
      <c r="H36" s="15"/>
      <c r="I36" s="15">
        <f>SUM(I33:I35)</f>
        <v>1497</v>
      </c>
      <c r="J36" s="15"/>
    </row>
    <row r="37" spans="2:10" x14ac:dyDescent="0.2">
      <c r="G37" s="51"/>
      <c r="I37" s="51"/>
    </row>
    <row r="38" spans="2:10" x14ac:dyDescent="0.2">
      <c r="B38" s="31" t="s">
        <v>28</v>
      </c>
      <c r="C38" s="31"/>
      <c r="D38" s="31"/>
      <c r="E38" s="31"/>
      <c r="F38" s="95"/>
      <c r="G38" s="31">
        <v>350.6</v>
      </c>
      <c r="H38" s="31"/>
      <c r="I38" s="31">
        <f>406.5+75</f>
        <v>481.5</v>
      </c>
      <c r="J38" s="31"/>
    </row>
    <row r="39" spans="2:10" x14ac:dyDescent="0.2">
      <c r="B39" s="31" t="s">
        <v>29</v>
      </c>
      <c r="C39" s="31"/>
      <c r="D39" s="31"/>
      <c r="E39" s="31"/>
      <c r="F39" s="95"/>
      <c r="G39" s="32">
        <v>142.69999999999999</v>
      </c>
      <c r="H39" s="31"/>
      <c r="I39" s="32">
        <f>61.6+49.9+514.6</f>
        <v>626.1</v>
      </c>
      <c r="J39" s="31"/>
    </row>
    <row r="40" spans="2:10" x14ac:dyDescent="0.2">
      <c r="B40" s="52"/>
      <c r="C40" s="37"/>
      <c r="D40"/>
      <c r="E40"/>
      <c r="F40"/>
      <c r="G40" s="47">
        <f>SUM(G38:G39)</f>
        <v>493.3</v>
      </c>
      <c r="H40" s="46"/>
      <c r="I40" s="47">
        <f>SUM(I38:I39)</f>
        <v>1107.5999999999999</v>
      </c>
      <c r="J40" s="46"/>
    </row>
    <row r="41" spans="2:10" x14ac:dyDescent="0.2">
      <c r="B41" s="52"/>
      <c r="C41" s="37"/>
      <c r="D41"/>
      <c r="E41"/>
      <c r="F41"/>
      <c r="G41" s="47"/>
      <c r="H41" s="46"/>
      <c r="I41" s="47"/>
      <c r="J41" s="46"/>
    </row>
    <row r="42" spans="2:10" x14ac:dyDescent="0.2">
      <c r="B42" s="52"/>
      <c r="C42" s="22" t="s">
        <v>118</v>
      </c>
      <c r="D42"/>
      <c r="E42"/>
      <c r="F42"/>
      <c r="G42" s="47">
        <f>G36+G40</f>
        <v>2014.2</v>
      </c>
      <c r="H42" s="46"/>
      <c r="I42" s="47">
        <f>I36+I40</f>
        <v>2604.6</v>
      </c>
      <c r="J42" s="46"/>
    </row>
    <row r="43" spans="2:10" x14ac:dyDescent="0.2">
      <c r="B43" s="52"/>
      <c r="C43" s="37"/>
      <c r="D43"/>
      <c r="E43"/>
      <c r="F43"/>
      <c r="G43" s="47"/>
      <c r="H43" s="46"/>
      <c r="I43" s="47"/>
      <c r="J43" s="46"/>
    </row>
    <row r="44" spans="2:10" x14ac:dyDescent="0.2">
      <c r="B44" s="15" t="s">
        <v>114</v>
      </c>
      <c r="C44" s="37"/>
      <c r="D44"/>
      <c r="E44"/>
      <c r="F44"/>
      <c r="G44" s="47"/>
      <c r="H44" s="46"/>
      <c r="I44" s="47"/>
      <c r="J44" s="46"/>
    </row>
    <row r="45" spans="2:10" x14ac:dyDescent="0.2">
      <c r="B45" s="31"/>
      <c r="D45" s="38"/>
      <c r="E45" s="31"/>
      <c r="F45" s="31"/>
      <c r="H45" s="46"/>
      <c r="J45" s="46"/>
    </row>
    <row r="46" spans="2:10" x14ac:dyDescent="0.2">
      <c r="B46" t="s">
        <v>109</v>
      </c>
      <c r="C46"/>
      <c r="D46"/>
      <c r="E46"/>
      <c r="F46"/>
      <c r="G46" s="53">
        <v>974.2</v>
      </c>
      <c r="H46" s="54"/>
      <c r="I46" s="53">
        <v>0</v>
      </c>
      <c r="J46" s="54"/>
    </row>
    <row r="47" spans="2:10" x14ac:dyDescent="0.2">
      <c r="B47" s="31" t="s">
        <v>30</v>
      </c>
      <c r="C47"/>
      <c r="D47"/>
      <c r="E47"/>
      <c r="F47" s="95"/>
      <c r="G47" s="120">
        <v>9072.9</v>
      </c>
      <c r="H47"/>
      <c r="I47" s="32">
        <f>9898.7+1170.6</f>
        <v>11069.300000000001</v>
      </c>
      <c r="J47"/>
    </row>
    <row r="48" spans="2:10" x14ac:dyDescent="0.2">
      <c r="B48" s="31"/>
      <c r="C48"/>
      <c r="D48"/>
      <c r="E48"/>
      <c r="F48" s="95"/>
      <c r="G48" s="46"/>
      <c r="H48"/>
      <c r="I48" s="46"/>
      <c r="J48"/>
    </row>
    <row r="49" spans="2:10" x14ac:dyDescent="0.2">
      <c r="C49" s="22" t="s">
        <v>119</v>
      </c>
      <c r="D49" s="31"/>
      <c r="E49" s="31"/>
      <c r="F49" s="31"/>
      <c r="G49" s="47">
        <f>SUM(G46:G47)</f>
        <v>10047.1</v>
      </c>
      <c r="H49"/>
      <c r="I49" s="47">
        <f>SUM(I42:I47)</f>
        <v>13673.900000000001</v>
      </c>
      <c r="J49"/>
    </row>
    <row r="50" spans="2:10" x14ac:dyDescent="0.2">
      <c r="C50" s="37"/>
      <c r="D50" s="31"/>
      <c r="E50" s="31"/>
      <c r="F50" s="31"/>
      <c r="G50" s="47"/>
      <c r="H50"/>
      <c r="I50" s="47"/>
      <c r="J50"/>
    </row>
    <row r="51" spans="2:10" x14ac:dyDescent="0.2">
      <c r="C51" s="22" t="s">
        <v>111</v>
      </c>
      <c r="G51" s="107">
        <f>+G42+G49</f>
        <v>12061.300000000001</v>
      </c>
      <c r="H51" s="46"/>
      <c r="I51" s="72"/>
      <c r="J51" s="46"/>
    </row>
    <row r="52" spans="2:10" x14ac:dyDescent="0.2">
      <c r="B52" s="31"/>
      <c r="D52" s="37"/>
      <c r="E52" s="31"/>
      <c r="F52" s="31"/>
      <c r="G52" s="45"/>
      <c r="H52" s="47"/>
      <c r="I52" s="45"/>
      <c r="J52" s="47"/>
    </row>
    <row r="53" spans="2:10" x14ac:dyDescent="0.2">
      <c r="B53" s="47" t="s">
        <v>31</v>
      </c>
      <c r="C53"/>
      <c r="D53"/>
      <c r="E53"/>
      <c r="F53"/>
      <c r="G53"/>
      <c r="H53"/>
      <c r="I53"/>
      <c r="J53"/>
    </row>
    <row r="54" spans="2:10" x14ac:dyDescent="0.2">
      <c r="B54"/>
      <c r="C54" s="31"/>
      <c r="D54" s="31"/>
      <c r="E54" s="31"/>
      <c r="F54" s="31"/>
      <c r="G54" s="31"/>
      <c r="H54" s="31"/>
      <c r="I54" s="31"/>
      <c r="J54" s="31"/>
    </row>
    <row r="55" spans="2:10" x14ac:dyDescent="0.2">
      <c r="B55" s="31" t="s">
        <v>32</v>
      </c>
      <c r="C55" s="31"/>
      <c r="D55" s="31"/>
      <c r="E55" s="31"/>
      <c r="F55" s="31"/>
      <c r="G55" s="31">
        <v>2301.6999999999998</v>
      </c>
      <c r="H55" s="31"/>
      <c r="I55" s="31">
        <v>2301.6999999999998</v>
      </c>
      <c r="J55" s="31"/>
    </row>
    <row r="56" spans="2:10" hidden="1" x14ac:dyDescent="0.2">
      <c r="B56" s="31" t="s">
        <v>96</v>
      </c>
      <c r="C56" s="31"/>
      <c r="D56" s="31"/>
      <c r="E56" s="31"/>
      <c r="F56" s="31"/>
      <c r="G56" s="31">
        <v>0</v>
      </c>
      <c r="H56" s="31"/>
      <c r="I56" s="31">
        <v>0</v>
      </c>
      <c r="J56" s="31"/>
    </row>
    <row r="57" spans="2:10" x14ac:dyDescent="0.2">
      <c r="B57" s="1" t="s">
        <v>33</v>
      </c>
      <c r="G57" s="31">
        <v>2123</v>
      </c>
      <c r="I57" s="31">
        <f>557.9+103.5-128.5+660</f>
        <v>1192.9000000000001</v>
      </c>
    </row>
    <row r="58" spans="2:10" x14ac:dyDescent="0.2">
      <c r="B58" s="33" t="s">
        <v>34</v>
      </c>
      <c r="C58" s="31"/>
      <c r="D58" s="31"/>
      <c r="E58" s="31"/>
      <c r="F58" s="31"/>
      <c r="G58" s="56">
        <v>559.9</v>
      </c>
      <c r="H58" s="46"/>
      <c r="I58" s="56">
        <v>394.4</v>
      </c>
      <c r="J58" s="46"/>
    </row>
    <row r="59" spans="2:10" x14ac:dyDescent="0.2">
      <c r="B59" s="31"/>
      <c r="C59" s="7" t="s">
        <v>120</v>
      </c>
      <c r="D59" s="38"/>
      <c r="E59" s="31"/>
      <c r="F59" s="31"/>
      <c r="G59" s="57">
        <f>SUM(G55:G58)</f>
        <v>4984.5999999999995</v>
      </c>
      <c r="H59" s="43"/>
      <c r="I59" s="57">
        <f>SUM(I55:I58)</f>
        <v>3889</v>
      </c>
      <c r="J59" s="43"/>
    </row>
    <row r="60" spans="2:10" x14ac:dyDescent="0.2">
      <c r="B60"/>
      <c r="C60"/>
      <c r="D60"/>
      <c r="E60"/>
      <c r="F60"/>
      <c r="G60"/>
      <c r="H60"/>
      <c r="I60"/>
      <c r="J60"/>
    </row>
    <row r="61" spans="2:10" ht="13.5" thickBot="1" x14ac:dyDescent="0.25">
      <c r="B61"/>
      <c r="C61" s="7" t="s">
        <v>121</v>
      </c>
      <c r="D61" s="37"/>
      <c r="E61" s="31"/>
      <c r="F61" s="31"/>
      <c r="G61" s="26">
        <f>+G51+G59</f>
        <v>17045.900000000001</v>
      </c>
      <c r="H61" s="44"/>
      <c r="I61" s="26">
        <f>+I59+I49+I51</f>
        <v>17562.900000000001</v>
      </c>
      <c r="J61" s="44"/>
    </row>
    <row r="62" spans="2:10" ht="13.5" thickTop="1" x14ac:dyDescent="0.2">
      <c r="B62"/>
      <c r="C62"/>
      <c r="D62"/>
      <c r="E62"/>
      <c r="F62"/>
      <c r="G62" s="55"/>
      <c r="H62"/>
      <c r="I62"/>
    </row>
    <row r="63" spans="2:10" x14ac:dyDescent="0.2">
      <c r="B63"/>
      <c r="C63"/>
      <c r="D63"/>
      <c r="E63"/>
      <c r="F63"/>
      <c r="G63" s="55"/>
      <c r="H63"/>
      <c r="I63"/>
    </row>
    <row r="64" spans="2:10" x14ac:dyDescent="0.2">
      <c r="B64"/>
      <c r="C64"/>
      <c r="D64"/>
      <c r="E64"/>
      <c r="F64"/>
      <c r="G64" s="72"/>
      <c r="H64" s="31"/>
      <c r="I64" s="31"/>
    </row>
    <row r="65" spans="2:9" x14ac:dyDescent="0.2">
      <c r="B65" s="31"/>
      <c r="C65" s="31"/>
      <c r="D65" s="31"/>
      <c r="E65" s="31"/>
      <c r="F65" s="31"/>
      <c r="G65" s="31"/>
      <c r="H65" s="31"/>
      <c r="I65" s="31"/>
    </row>
    <row r="66" spans="2:9" x14ac:dyDescent="0.2">
      <c r="B66" s="31"/>
      <c r="C66"/>
      <c r="D66"/>
      <c r="E66"/>
      <c r="F66"/>
      <c r="G66" s="58"/>
      <c r="H66"/>
      <c r="I66" s="31"/>
    </row>
    <row r="67" spans="2:9" x14ac:dyDescent="0.2">
      <c r="B67" s="32"/>
      <c r="C67" s="32"/>
      <c r="D67" s="31"/>
      <c r="E67" s="38"/>
      <c r="F67" s="59"/>
      <c r="G67" s="59"/>
      <c r="H67" s="38"/>
      <c r="I67" s="31"/>
    </row>
    <row r="68" spans="2:9" x14ac:dyDescent="0.2">
      <c r="B68" s="125" t="s">
        <v>122</v>
      </c>
      <c r="C68" s="125"/>
      <c r="D68" s="31"/>
      <c r="F68" s="126" t="s">
        <v>101</v>
      </c>
      <c r="G68" s="127"/>
      <c r="H68" s="31"/>
      <c r="I68" s="60"/>
    </row>
    <row r="69" spans="2:9" x14ac:dyDescent="0.2">
      <c r="B69" s="125"/>
      <c r="C69" s="125"/>
      <c r="D69" s="31"/>
      <c r="E69"/>
      <c r="F69" s="129"/>
      <c r="G69" s="129"/>
      <c r="H69" s="39"/>
      <c r="I69" s="39"/>
    </row>
    <row r="70" spans="2:9" x14ac:dyDescent="0.2">
      <c r="B70" s="39"/>
      <c r="C70" s="31"/>
      <c r="D70" s="39"/>
      <c r="E70" s="38"/>
      <c r="F70" s="38"/>
      <c r="G70" s="38"/>
      <c r="H70" s="38"/>
      <c r="I70" s="38"/>
    </row>
    <row r="71" spans="2:9" x14ac:dyDescent="0.2">
      <c r="D71" s="38"/>
      <c r="H71" s="31"/>
      <c r="I71" s="31"/>
    </row>
    <row r="72" spans="2:9" x14ac:dyDescent="0.2">
      <c r="B72" s="130"/>
      <c r="C72" s="130"/>
      <c r="D72" s="130"/>
      <c r="E72" s="130"/>
      <c r="F72" s="130"/>
      <c r="G72" s="130"/>
      <c r="H72" s="130"/>
      <c r="I72" s="46"/>
    </row>
    <row r="73" spans="2:9" x14ac:dyDescent="0.2">
      <c r="B73" s="131"/>
      <c r="C73" s="131"/>
      <c r="D73" s="131"/>
      <c r="E73" s="131"/>
      <c r="F73" s="131"/>
      <c r="G73" s="131"/>
      <c r="H73" s="131"/>
    </row>
    <row r="74" spans="2:9" x14ac:dyDescent="0.2">
      <c r="B74" s="128"/>
      <c r="C74" s="128"/>
      <c r="D74" s="128"/>
      <c r="E74" s="128"/>
      <c r="F74" s="128"/>
      <c r="G74" s="128"/>
      <c r="H74" s="128"/>
    </row>
  </sheetData>
  <mergeCells count="10">
    <mergeCell ref="B74:H74"/>
    <mergeCell ref="B69:C69"/>
    <mergeCell ref="F69:G69"/>
    <mergeCell ref="B72:H72"/>
    <mergeCell ref="B73:H73"/>
    <mergeCell ref="B4:I4"/>
    <mergeCell ref="B5:I5"/>
    <mergeCell ref="B6:I6"/>
    <mergeCell ref="B68:C68"/>
    <mergeCell ref="F68:G68"/>
  </mergeCells>
  <phoneticPr fontId="0" type="noConversion"/>
  <pageMargins left="0.97" right="0.28000000000000003" top="0.59" bottom="0.34" header="0.5" footer="0.23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1"/>
  <sheetViews>
    <sheetView showGridLines="0" topLeftCell="A141" workbookViewId="0">
      <selection activeCell="B167" sqref="B167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7" style="1" customWidth="1"/>
    <col min="5" max="5" width="16.28515625" style="1" customWidth="1"/>
    <col min="6" max="7" width="4.28515625" style="5" customWidth="1"/>
    <col min="8" max="8" width="12.85546875" style="1" hidden="1" customWidth="1"/>
    <col min="9" max="9" width="12" style="1" hidden="1" customWidth="1"/>
    <col min="10" max="10" width="9.140625" style="1"/>
    <col min="11" max="11" width="9.85546875" style="1" bestFit="1" customWidth="1"/>
    <col min="12" max="12" width="10.7109375" style="4" bestFit="1" customWidth="1"/>
    <col min="13" max="16384" width="9.140625" style="1"/>
  </cols>
  <sheetData>
    <row r="1" spans="2:10" x14ac:dyDescent="0.2">
      <c r="E1" s="42"/>
      <c r="H1" s="42"/>
    </row>
    <row r="2" spans="2:10" x14ac:dyDescent="0.2">
      <c r="E2" s="42"/>
      <c r="H2" s="42"/>
    </row>
    <row r="3" spans="2:10" x14ac:dyDescent="0.2">
      <c r="B3" s="3" t="s">
        <v>90</v>
      </c>
      <c r="E3" s="117" t="s">
        <v>110</v>
      </c>
      <c r="G3" s="61"/>
      <c r="H3" s="101" t="s">
        <v>35</v>
      </c>
      <c r="I3" s="42" t="s">
        <v>35</v>
      </c>
    </row>
    <row r="4" spans="2:10" x14ac:dyDescent="0.2">
      <c r="E4" s="42">
        <v>2017</v>
      </c>
      <c r="H4" s="42">
        <v>2014</v>
      </c>
      <c r="I4" s="42">
        <v>2008</v>
      </c>
    </row>
    <row r="5" spans="2:10" x14ac:dyDescent="0.2">
      <c r="E5" s="42"/>
      <c r="H5" s="42"/>
    </row>
    <row r="6" spans="2:10" x14ac:dyDescent="0.2">
      <c r="E6" s="42"/>
      <c r="H6" s="42"/>
    </row>
    <row r="7" spans="2:10" x14ac:dyDescent="0.2">
      <c r="B7" s="132" t="s">
        <v>36</v>
      </c>
      <c r="C7" s="132"/>
      <c r="D7" s="132"/>
      <c r="E7" s="132"/>
      <c r="F7" s="132"/>
      <c r="G7" s="132"/>
      <c r="H7" s="132"/>
    </row>
    <row r="8" spans="2:10" x14ac:dyDescent="0.2">
      <c r="B8"/>
      <c r="C8"/>
      <c r="D8"/>
      <c r="E8" s="62"/>
      <c r="F8" s="63"/>
      <c r="G8" s="63"/>
      <c r="H8"/>
    </row>
    <row r="9" spans="2:10" x14ac:dyDescent="0.2">
      <c r="B9" s="1" t="s">
        <v>37</v>
      </c>
      <c r="E9" s="31">
        <v>0.1</v>
      </c>
      <c r="F9" s="46"/>
      <c r="G9" s="46"/>
      <c r="H9" s="31">
        <v>0.1</v>
      </c>
      <c r="I9" s="31">
        <v>4</v>
      </c>
    </row>
    <row r="10" spans="2:10" x14ac:dyDescent="0.2">
      <c r="E10" s="31"/>
      <c r="F10" s="46"/>
      <c r="G10" s="46"/>
      <c r="H10" s="31"/>
      <c r="I10" s="31"/>
    </row>
    <row r="11" spans="2:10" hidden="1" x14ac:dyDescent="0.2">
      <c r="B11" s="1" t="s">
        <v>83</v>
      </c>
      <c r="E11" s="31"/>
      <c r="F11" s="46"/>
      <c r="G11" s="46"/>
      <c r="H11" s="31"/>
      <c r="I11" s="31"/>
    </row>
    <row r="12" spans="2:10" hidden="1" x14ac:dyDescent="0.2">
      <c r="E12" s="31"/>
      <c r="F12" s="46"/>
      <c r="G12" s="46"/>
      <c r="H12" s="31"/>
      <c r="I12" s="31"/>
    </row>
    <row r="13" spans="2:10" ht="12" customHeight="1" x14ac:dyDescent="0.2">
      <c r="B13" s="1" t="s">
        <v>38</v>
      </c>
      <c r="E13" s="46">
        <v>152.5</v>
      </c>
      <c r="F13" s="46"/>
      <c r="G13" s="46"/>
      <c r="H13" s="46">
        <v>147.9</v>
      </c>
      <c r="I13" s="46">
        <v>106.9</v>
      </c>
      <c r="J13" s="51"/>
    </row>
    <row r="14" spans="2:10" hidden="1" x14ac:dyDescent="0.2">
      <c r="E14" s="31"/>
      <c r="F14" s="46"/>
      <c r="G14" s="46"/>
      <c r="H14" s="31"/>
      <c r="I14" s="31"/>
    </row>
    <row r="15" spans="2:10" hidden="1" x14ac:dyDescent="0.2">
      <c r="B15" s="1" t="s">
        <v>39</v>
      </c>
      <c r="E15" s="31"/>
      <c r="F15" s="46"/>
      <c r="G15" s="46"/>
      <c r="H15" s="31"/>
      <c r="I15" s="31"/>
    </row>
    <row r="16" spans="2:10" x14ac:dyDescent="0.2">
      <c r="E16" s="32"/>
      <c r="F16" s="46"/>
      <c r="G16" s="46"/>
      <c r="H16" s="32"/>
      <c r="I16" s="31"/>
      <c r="J16" s="45"/>
    </row>
    <row r="17" spans="2:9" hidden="1" x14ac:dyDescent="0.2">
      <c r="B17" s="1" t="s">
        <v>86</v>
      </c>
      <c r="E17" s="32">
        <v>0</v>
      </c>
      <c r="F17" s="46"/>
      <c r="G17" s="46"/>
      <c r="H17" s="32">
        <v>0</v>
      </c>
      <c r="I17" s="32">
        <v>31.1</v>
      </c>
    </row>
    <row r="18" spans="2:9" x14ac:dyDescent="0.2">
      <c r="B18"/>
      <c r="E18" s="46"/>
      <c r="F18" s="46"/>
      <c r="G18" s="46"/>
      <c r="H18" s="46"/>
      <c r="I18" s="46"/>
    </row>
    <row r="19" spans="2:9" ht="13.5" thickBot="1" x14ac:dyDescent="0.25">
      <c r="E19" s="64">
        <f>SUM(E9:E18)</f>
        <v>152.6</v>
      </c>
      <c r="F19" s="65"/>
      <c r="G19" s="65"/>
      <c r="H19" s="64">
        <f>SUM(H9:H18)</f>
        <v>148</v>
      </c>
      <c r="I19" s="64">
        <f>SUM(I9:I18)</f>
        <v>142</v>
      </c>
    </row>
    <row r="20" spans="2:9" ht="13.5" thickTop="1" x14ac:dyDescent="0.2">
      <c r="E20"/>
      <c r="F20" s="66"/>
      <c r="G20" s="66"/>
      <c r="H20" s="45"/>
    </row>
    <row r="21" spans="2:9" x14ac:dyDescent="0.2">
      <c r="E21" s="67"/>
      <c r="F21" s="66"/>
      <c r="G21" s="66"/>
      <c r="H21" s="45"/>
    </row>
    <row r="22" spans="2:9" x14ac:dyDescent="0.2">
      <c r="B22" s="132" t="s">
        <v>40</v>
      </c>
      <c r="C22" s="132"/>
      <c r="D22" s="132"/>
      <c r="E22" s="132"/>
      <c r="F22" s="132"/>
      <c r="G22" s="132"/>
      <c r="H22" s="132"/>
    </row>
    <row r="23" spans="2:9" x14ac:dyDescent="0.2">
      <c r="H23" s="45"/>
    </row>
    <row r="24" spans="2:9" x14ac:dyDescent="0.2">
      <c r="B24" s="1" t="s">
        <v>41</v>
      </c>
      <c r="E24" s="68">
        <f>55.1+49</f>
        <v>104.1</v>
      </c>
      <c r="F24" s="46"/>
      <c r="G24" s="46"/>
      <c r="H24" s="68"/>
      <c r="I24" s="68"/>
    </row>
    <row r="25" spans="2:9" x14ac:dyDescent="0.2">
      <c r="E25" s="68"/>
      <c r="F25" s="46"/>
      <c r="G25" s="46"/>
      <c r="H25" s="68"/>
      <c r="I25" s="68"/>
    </row>
    <row r="26" spans="2:9" x14ac:dyDescent="0.2">
      <c r="B26" s="69" t="s">
        <v>97</v>
      </c>
      <c r="E26" s="68">
        <v>219.9</v>
      </c>
      <c r="F26" s="46"/>
      <c r="G26" s="46"/>
      <c r="H26" s="68"/>
      <c r="I26" s="68"/>
    </row>
    <row r="27" spans="2:9" hidden="1" x14ac:dyDescent="0.2">
      <c r="B27" s="69"/>
      <c r="E27" s="68"/>
      <c r="F27" s="46"/>
      <c r="G27" s="46"/>
      <c r="H27" s="68"/>
      <c r="I27" s="68"/>
    </row>
    <row r="28" spans="2:9" hidden="1" x14ac:dyDescent="0.2">
      <c r="B28" s="1" t="s">
        <v>42</v>
      </c>
      <c r="E28" s="68"/>
      <c r="F28" s="46"/>
      <c r="G28" s="46"/>
      <c r="H28" s="68"/>
      <c r="I28" s="68"/>
    </row>
    <row r="29" spans="2:9" hidden="1" x14ac:dyDescent="0.2">
      <c r="E29" s="68"/>
      <c r="F29" s="46"/>
      <c r="G29" s="46"/>
      <c r="H29" s="68"/>
      <c r="I29" s="68"/>
    </row>
    <row r="30" spans="2:9" hidden="1" x14ac:dyDescent="0.2">
      <c r="B30" s="70" t="s">
        <v>43</v>
      </c>
      <c r="D30" s="68"/>
      <c r="E30" s="68"/>
      <c r="F30" s="46"/>
      <c r="G30" s="46"/>
      <c r="H30" s="68"/>
      <c r="I30" s="68"/>
    </row>
    <row r="31" spans="2:9" hidden="1" x14ac:dyDescent="0.2">
      <c r="D31" s="68"/>
      <c r="E31" s="68"/>
      <c r="F31" s="46"/>
      <c r="G31" s="46"/>
      <c r="H31" s="68"/>
      <c r="I31" s="68"/>
    </row>
    <row r="32" spans="2:9" hidden="1" x14ac:dyDescent="0.2">
      <c r="B32" s="1" t="s">
        <v>44</v>
      </c>
      <c r="D32" s="68"/>
      <c r="E32" s="68"/>
      <c r="F32" s="46"/>
      <c r="G32" s="46"/>
      <c r="H32" s="68"/>
      <c r="I32" s="68"/>
    </row>
    <row r="33" spans="2:9" hidden="1" x14ac:dyDescent="0.2">
      <c r="D33" s="68"/>
      <c r="E33" s="68"/>
      <c r="F33" s="46"/>
      <c r="G33" s="46"/>
      <c r="H33" s="68"/>
      <c r="I33" s="68"/>
    </row>
    <row r="34" spans="2:9" hidden="1" x14ac:dyDescent="0.2">
      <c r="B34" s="70" t="s">
        <v>45</v>
      </c>
      <c r="D34" s="68"/>
      <c r="E34" s="68"/>
      <c r="F34" s="46"/>
      <c r="G34" s="46"/>
      <c r="H34" s="68"/>
      <c r="I34" s="68"/>
    </row>
    <row r="35" spans="2:9" hidden="1" x14ac:dyDescent="0.2">
      <c r="D35" s="68"/>
      <c r="E35" s="68"/>
      <c r="F35" s="46"/>
      <c r="G35" s="46"/>
      <c r="H35" s="68"/>
      <c r="I35" s="68"/>
    </row>
    <row r="36" spans="2:9" hidden="1" x14ac:dyDescent="0.2">
      <c r="B36" s="1" t="s">
        <v>88</v>
      </c>
      <c r="D36" s="68"/>
      <c r="E36" s="68"/>
      <c r="F36" s="46"/>
      <c r="G36" s="46"/>
      <c r="H36" s="68"/>
      <c r="I36" s="68"/>
    </row>
    <row r="37" spans="2:9" x14ac:dyDescent="0.2">
      <c r="D37" s="68"/>
      <c r="E37" s="68"/>
      <c r="F37" s="46"/>
      <c r="G37" s="46"/>
      <c r="H37" s="68"/>
      <c r="I37" s="68"/>
    </row>
    <row r="38" spans="2:9" x14ac:dyDescent="0.2">
      <c r="B38" s="1" t="s">
        <v>99</v>
      </c>
      <c r="D38" s="68"/>
      <c r="E38" s="68">
        <v>259.7</v>
      </c>
      <c r="F38" s="46"/>
      <c r="G38" s="46"/>
      <c r="H38" s="68"/>
      <c r="I38" s="68"/>
    </row>
    <row r="39" spans="2:9" hidden="1" x14ac:dyDescent="0.2">
      <c r="D39" s="68"/>
      <c r="E39" s="68"/>
      <c r="F39" s="46"/>
      <c r="G39" s="46"/>
      <c r="H39" s="68"/>
      <c r="I39" s="68"/>
    </row>
    <row r="40" spans="2:9" hidden="1" x14ac:dyDescent="0.2">
      <c r="B40" s="1" t="s">
        <v>82</v>
      </c>
      <c r="D40" s="68"/>
      <c r="E40" s="68">
        <v>0</v>
      </c>
      <c r="F40" s="46"/>
      <c r="G40" s="46"/>
      <c r="H40" s="68"/>
      <c r="I40" s="68"/>
    </row>
    <row r="41" spans="2:9" hidden="1" x14ac:dyDescent="0.2">
      <c r="D41" s="68"/>
      <c r="E41" s="68"/>
      <c r="F41" s="46"/>
      <c r="G41" s="46"/>
      <c r="H41" s="68"/>
      <c r="I41" s="68"/>
    </row>
    <row r="42" spans="2:9" hidden="1" x14ac:dyDescent="0.2">
      <c r="B42" s="1" t="s">
        <v>46</v>
      </c>
      <c r="D42" s="68"/>
      <c r="E42" s="68"/>
      <c r="F42" s="46"/>
      <c r="G42" s="46"/>
      <c r="H42" s="68"/>
      <c r="I42" s="68"/>
    </row>
    <row r="43" spans="2:9" hidden="1" x14ac:dyDescent="0.2">
      <c r="D43" s="68"/>
      <c r="E43" s="51"/>
      <c r="F43" s="46"/>
      <c r="G43" s="46"/>
      <c r="H43" s="51"/>
      <c r="I43" s="68"/>
    </row>
    <row r="44" spans="2:9" ht="11.25" hidden="1" customHeight="1" x14ac:dyDescent="0.2">
      <c r="B44" s="69" t="s">
        <v>47</v>
      </c>
      <c r="D44" s="51"/>
      <c r="E44" s="51">
        <v>0</v>
      </c>
      <c r="F44" s="46"/>
      <c r="G44" s="46"/>
      <c r="H44" s="51"/>
      <c r="I44" s="51"/>
    </row>
    <row r="45" spans="2:9" ht="12" customHeight="1" x14ac:dyDescent="0.2">
      <c r="D45" s="51"/>
      <c r="E45" s="51"/>
      <c r="F45" s="46"/>
      <c r="G45" s="46"/>
      <c r="H45" s="51"/>
      <c r="I45" s="51"/>
    </row>
    <row r="46" spans="2:9" ht="14.25" customHeight="1" x14ac:dyDescent="0.2">
      <c r="B46" s="1" t="s">
        <v>89</v>
      </c>
      <c r="D46" s="51"/>
      <c r="E46" s="51">
        <v>-21.7</v>
      </c>
      <c r="F46" s="46"/>
      <c r="G46" s="46"/>
      <c r="H46" s="51"/>
      <c r="I46" s="51"/>
    </row>
    <row r="47" spans="2:9" ht="12.75" customHeight="1" x14ac:dyDescent="0.2">
      <c r="D47" s="51"/>
      <c r="E47" s="71"/>
      <c r="F47" s="46"/>
      <c r="G47" s="46"/>
      <c r="H47" s="71"/>
      <c r="I47" s="51"/>
    </row>
    <row r="48" spans="2:9" hidden="1" x14ac:dyDescent="0.2">
      <c r="B48" s="1" t="s">
        <v>89</v>
      </c>
      <c r="D48" s="51"/>
      <c r="E48" s="71"/>
      <c r="F48" s="46"/>
      <c r="G48" s="46"/>
      <c r="H48" s="71">
        <v>0</v>
      </c>
      <c r="I48" s="71">
        <v>10.9</v>
      </c>
    </row>
    <row r="49" spans="2:11" x14ac:dyDescent="0.2">
      <c r="E49" s="46"/>
      <c r="F49" s="46"/>
      <c r="G49" s="46"/>
      <c r="H49" s="46"/>
      <c r="I49" s="46"/>
    </row>
    <row r="50" spans="2:11" ht="13.5" thickBot="1" x14ac:dyDescent="0.25">
      <c r="E50" s="64">
        <f>SUM(E24:E49)</f>
        <v>562</v>
      </c>
      <c r="F50" s="65"/>
      <c r="G50" s="65"/>
      <c r="H50" s="64">
        <f>SUM(H24:H49)</f>
        <v>0</v>
      </c>
      <c r="I50" s="64">
        <f>SUM(I24:I49)</f>
        <v>10.9</v>
      </c>
      <c r="K50" s="45"/>
    </row>
    <row r="51" spans="2:11" ht="13.5" thickTop="1" x14ac:dyDescent="0.2">
      <c r="E51" s="65"/>
      <c r="F51" s="65"/>
      <c r="G51" s="65"/>
      <c r="H51" s="65"/>
      <c r="I51" s="65"/>
    </row>
    <row r="52" spans="2:11" hidden="1" x14ac:dyDescent="0.2">
      <c r="B52" s="132" t="s">
        <v>20</v>
      </c>
      <c r="C52" s="132"/>
      <c r="D52" s="132"/>
      <c r="E52" s="132"/>
      <c r="F52" s="132"/>
      <c r="G52" s="132"/>
      <c r="H52" s="132"/>
      <c r="I52" s="5"/>
    </row>
    <row r="53" spans="2:11" hidden="1" x14ac:dyDescent="0.2">
      <c r="H53" s="45"/>
      <c r="I53" s="5"/>
    </row>
    <row r="54" spans="2:11" hidden="1" x14ac:dyDescent="0.2">
      <c r="B54" s="1" t="s">
        <v>48</v>
      </c>
      <c r="E54" s="31"/>
      <c r="F54" s="46"/>
      <c r="G54" s="46"/>
      <c r="H54" s="31"/>
      <c r="I54" s="31"/>
    </row>
    <row r="55" spans="2:11" hidden="1" x14ac:dyDescent="0.2">
      <c r="E55" s="31"/>
      <c r="F55" s="46"/>
      <c r="G55" s="46"/>
      <c r="H55" s="31"/>
      <c r="I55" s="31"/>
    </row>
    <row r="56" spans="2:11" hidden="1" x14ac:dyDescent="0.2">
      <c r="B56" s="1" t="s">
        <v>49</v>
      </c>
      <c r="E56" s="31"/>
      <c r="F56" s="46"/>
      <c r="G56" s="46"/>
      <c r="H56" s="31"/>
      <c r="I56" s="31"/>
    </row>
    <row r="57" spans="2:11" hidden="1" x14ac:dyDescent="0.2">
      <c r="E57" s="31"/>
      <c r="F57" s="46"/>
      <c r="G57" s="46"/>
      <c r="H57" s="31"/>
      <c r="I57" s="31"/>
    </row>
    <row r="58" spans="2:11" hidden="1" x14ac:dyDescent="0.2">
      <c r="B58" s="1" t="s">
        <v>50</v>
      </c>
      <c r="E58" s="31"/>
      <c r="F58" s="46"/>
      <c r="G58" s="46"/>
      <c r="H58" s="31"/>
      <c r="I58" s="31"/>
    </row>
    <row r="59" spans="2:11" hidden="1" x14ac:dyDescent="0.2">
      <c r="E59" s="31"/>
      <c r="F59" s="46"/>
      <c r="G59" s="46"/>
      <c r="H59" s="31"/>
      <c r="I59" s="31"/>
    </row>
    <row r="60" spans="2:11" hidden="1" x14ac:dyDescent="0.2">
      <c r="B60" s="1" t="s">
        <v>51</v>
      </c>
      <c r="E60" s="31"/>
      <c r="F60" s="46"/>
      <c r="G60" s="46"/>
      <c r="H60" s="31"/>
      <c r="I60" s="31"/>
    </row>
    <row r="61" spans="2:11" hidden="1" x14ac:dyDescent="0.2">
      <c r="E61" s="31"/>
      <c r="F61" s="46"/>
      <c r="G61" s="46"/>
      <c r="H61" s="31"/>
      <c r="I61" s="31"/>
    </row>
    <row r="62" spans="2:11" hidden="1" x14ac:dyDescent="0.2">
      <c r="B62" s="1" t="s">
        <v>52</v>
      </c>
      <c r="E62" s="31"/>
      <c r="F62" s="46"/>
      <c r="G62" s="46"/>
      <c r="H62" s="31"/>
      <c r="I62" s="31"/>
    </row>
    <row r="63" spans="2:11" hidden="1" x14ac:dyDescent="0.2">
      <c r="E63" s="31"/>
      <c r="F63" s="46"/>
      <c r="G63" s="46"/>
      <c r="H63" s="31"/>
      <c r="I63" s="31"/>
    </row>
    <row r="64" spans="2:11" hidden="1" x14ac:dyDescent="0.2">
      <c r="B64" s="1" t="s">
        <v>53</v>
      </c>
      <c r="E64" s="46"/>
      <c r="F64" s="46"/>
      <c r="G64" s="46"/>
      <c r="H64" s="46"/>
      <c r="I64" s="46"/>
    </row>
    <row r="65" spans="2:9" hidden="1" x14ac:dyDescent="0.2">
      <c r="E65" s="31"/>
      <c r="F65" s="46"/>
      <c r="G65" s="46"/>
      <c r="H65" s="31"/>
      <c r="I65" s="31"/>
    </row>
    <row r="66" spans="2:9" hidden="1" x14ac:dyDescent="0.2">
      <c r="B66" s="1" t="s">
        <v>54</v>
      </c>
      <c r="E66" s="46"/>
      <c r="F66" s="46"/>
      <c r="G66" s="46"/>
      <c r="H66" s="46"/>
      <c r="I66" s="46"/>
    </row>
    <row r="67" spans="2:9" hidden="1" x14ac:dyDescent="0.2">
      <c r="E67" s="31"/>
      <c r="F67" s="46"/>
      <c r="G67" s="46"/>
      <c r="H67" s="31"/>
      <c r="I67" s="31"/>
    </row>
    <row r="68" spans="2:9" hidden="1" x14ac:dyDescent="0.2">
      <c r="B68" s="1" t="s">
        <v>55</v>
      </c>
      <c r="E68" s="32"/>
      <c r="F68" s="46"/>
      <c r="G68" s="46"/>
      <c r="H68" s="32"/>
      <c r="I68" s="32"/>
    </row>
    <row r="69" spans="2:9" hidden="1" x14ac:dyDescent="0.2">
      <c r="E69" s="31"/>
      <c r="F69" s="46"/>
      <c r="G69" s="46"/>
      <c r="H69" s="31"/>
      <c r="I69" s="31"/>
    </row>
    <row r="70" spans="2:9" ht="13.5" hidden="1" thickBot="1" x14ac:dyDescent="0.25">
      <c r="E70" s="49">
        <f>SUM(E54:E68)</f>
        <v>0</v>
      </c>
      <c r="F70" s="44"/>
      <c r="G70" s="44"/>
      <c r="H70" s="49">
        <f>SUM(H54:H68)</f>
        <v>0</v>
      </c>
      <c r="I70" s="49">
        <f>SUM(I54:I68)</f>
        <v>0</v>
      </c>
    </row>
    <row r="71" spans="2:9" ht="13.5" hidden="1" thickTop="1" x14ac:dyDescent="0.2"/>
    <row r="72" spans="2:9" hidden="1" x14ac:dyDescent="0.2">
      <c r="H72" s="45"/>
    </row>
    <row r="73" spans="2:9" hidden="1" x14ac:dyDescent="0.2">
      <c r="H73" s="45"/>
    </row>
    <row r="74" spans="2:9" hidden="1" x14ac:dyDescent="0.2">
      <c r="E74" s="44"/>
      <c r="F74" s="44"/>
      <c r="G74" s="44"/>
      <c r="H74" s="44"/>
    </row>
    <row r="75" spans="2:9" hidden="1" x14ac:dyDescent="0.2">
      <c r="E75" s="44"/>
      <c r="F75" s="44"/>
      <c r="G75" s="44"/>
      <c r="H75" s="44"/>
    </row>
    <row r="76" spans="2:9" x14ac:dyDescent="0.2">
      <c r="E76" s="44"/>
      <c r="F76" s="44"/>
      <c r="G76" s="44"/>
      <c r="H76" s="44"/>
    </row>
    <row r="77" spans="2:9" x14ac:dyDescent="0.2">
      <c r="B77" s="132" t="s">
        <v>56</v>
      </c>
      <c r="C77" s="132"/>
      <c r="D77" s="132"/>
      <c r="E77" s="132"/>
      <c r="F77" s="132"/>
      <c r="G77" s="132"/>
      <c r="H77" s="132"/>
    </row>
    <row r="78" spans="2:9" x14ac:dyDescent="0.2">
      <c r="B78" s="73"/>
      <c r="C78" s="74"/>
      <c r="D78" s="74"/>
      <c r="E78" s="74"/>
      <c r="F78" s="63"/>
      <c r="G78" s="63"/>
      <c r="H78" s="75"/>
    </row>
    <row r="79" spans="2:9" ht="15.75" hidden="1" customHeight="1" x14ac:dyDescent="0.2">
      <c r="B79" s="2" t="s">
        <v>80</v>
      </c>
      <c r="E79" s="76"/>
      <c r="F79" s="46"/>
      <c r="G79" s="46"/>
      <c r="H79" s="76">
        <v>0</v>
      </c>
      <c r="I79" s="76"/>
    </row>
    <row r="80" spans="2:9" hidden="1" x14ac:dyDescent="0.2">
      <c r="E80" s="31"/>
      <c r="F80" s="46"/>
      <c r="G80" s="46"/>
      <c r="H80" s="31"/>
      <c r="I80" s="31"/>
    </row>
    <row r="81" spans="2:9" x14ac:dyDescent="0.2">
      <c r="B81" s="1" t="s">
        <v>100</v>
      </c>
      <c r="E81" s="77">
        <f>+(BALANCE!G14)</f>
        <v>61.3</v>
      </c>
      <c r="F81" s="46"/>
      <c r="G81" s="46"/>
      <c r="H81" s="77">
        <v>443.1</v>
      </c>
      <c r="I81" s="77"/>
    </row>
    <row r="82" spans="2:9" x14ac:dyDescent="0.2">
      <c r="E82" s="31"/>
      <c r="F82" s="46"/>
      <c r="G82" s="46"/>
      <c r="H82" s="31"/>
      <c r="I82" s="31"/>
    </row>
    <row r="83" spans="2:9" hidden="1" x14ac:dyDescent="0.2">
      <c r="B83" s="1" t="s">
        <v>87</v>
      </c>
      <c r="E83" s="31"/>
      <c r="F83" s="46"/>
      <c r="G83" s="46"/>
      <c r="H83" s="31"/>
      <c r="I83" s="31"/>
    </row>
    <row r="84" spans="2:9" hidden="1" x14ac:dyDescent="0.2">
      <c r="E84" s="31"/>
      <c r="F84" s="46"/>
      <c r="G84" s="46"/>
      <c r="H84" s="31"/>
      <c r="I84" s="31"/>
    </row>
    <row r="85" spans="2:9" hidden="1" x14ac:dyDescent="0.2">
      <c r="B85" s="1" t="s">
        <v>57</v>
      </c>
      <c r="E85" s="31"/>
      <c r="F85" s="46"/>
      <c r="G85" s="46"/>
      <c r="H85" s="31"/>
      <c r="I85" s="31"/>
    </row>
    <row r="86" spans="2:9" hidden="1" x14ac:dyDescent="0.2">
      <c r="E86" s="31"/>
      <c r="F86" s="46"/>
      <c r="G86" s="46"/>
      <c r="H86" s="31"/>
      <c r="I86" s="31"/>
    </row>
    <row r="87" spans="2:9" hidden="1" x14ac:dyDescent="0.2">
      <c r="B87" s="1" t="s">
        <v>78</v>
      </c>
      <c r="E87" s="31"/>
      <c r="F87" s="46"/>
      <c r="G87" s="46"/>
      <c r="H87" s="31"/>
      <c r="I87" s="31"/>
    </row>
    <row r="88" spans="2:9" x14ac:dyDescent="0.2">
      <c r="E88" s="32"/>
      <c r="F88" s="46"/>
      <c r="G88" s="46"/>
      <c r="H88" s="32"/>
      <c r="I88" s="31"/>
    </row>
    <row r="89" spans="2:9" x14ac:dyDescent="0.2">
      <c r="E89" s="31"/>
      <c r="F89" s="46"/>
      <c r="G89" s="46"/>
      <c r="H89" s="31"/>
      <c r="I89" s="31"/>
    </row>
    <row r="90" spans="2:9" ht="13.5" thickBot="1" x14ac:dyDescent="0.25">
      <c r="E90" s="49">
        <f>SUM(E79:E89)</f>
        <v>61.3</v>
      </c>
      <c r="F90" s="44"/>
      <c r="G90" s="44"/>
      <c r="H90" s="49">
        <f>SUM(H79:H89)</f>
        <v>443.1</v>
      </c>
      <c r="I90" s="49">
        <f>SUM(I79:I89)</f>
        <v>0</v>
      </c>
    </row>
    <row r="91" spans="2:9" ht="13.5" thickTop="1" x14ac:dyDescent="0.2">
      <c r="E91" s="44"/>
      <c r="F91" s="44"/>
      <c r="G91" s="44"/>
      <c r="H91" s="44"/>
    </row>
    <row r="92" spans="2:9" x14ac:dyDescent="0.2">
      <c r="E92" s="44"/>
      <c r="F92" s="44"/>
      <c r="G92" s="44"/>
      <c r="H92" s="44"/>
    </row>
    <row r="93" spans="2:9" x14ac:dyDescent="0.2">
      <c r="E93" s="44"/>
      <c r="F93" s="44"/>
      <c r="G93" s="44"/>
      <c r="H93" s="44"/>
    </row>
    <row r="94" spans="2:9" x14ac:dyDescent="0.2">
      <c r="E94" s="44"/>
      <c r="F94" s="44"/>
      <c r="G94" s="44"/>
      <c r="H94" s="44"/>
    </row>
    <row r="95" spans="2:9" x14ac:dyDescent="0.2">
      <c r="E95" s="44"/>
      <c r="F95" s="44"/>
      <c r="G95" s="44"/>
      <c r="H95" s="44"/>
    </row>
    <row r="96" spans="2:9" x14ac:dyDescent="0.2">
      <c r="E96" s="44"/>
      <c r="F96" s="44"/>
      <c r="G96" s="44"/>
      <c r="H96" s="44"/>
    </row>
    <row r="97" spans="2:9" x14ac:dyDescent="0.2">
      <c r="E97" s="44"/>
      <c r="F97" s="44"/>
      <c r="G97" s="44"/>
      <c r="H97" s="44"/>
    </row>
    <row r="98" spans="2:9" x14ac:dyDescent="0.2">
      <c r="E98" s="44"/>
      <c r="F98" s="44"/>
      <c r="G98" s="44"/>
      <c r="H98" s="44"/>
    </row>
    <row r="99" spans="2:9" x14ac:dyDescent="0.2">
      <c r="E99" s="44"/>
      <c r="F99" s="44"/>
      <c r="G99" s="44"/>
      <c r="H99" s="44"/>
    </row>
    <row r="100" spans="2:9" x14ac:dyDescent="0.2">
      <c r="E100" s="44"/>
      <c r="F100" s="44"/>
      <c r="G100" s="44"/>
      <c r="H100" s="44"/>
    </row>
    <row r="101" spans="2:9" x14ac:dyDescent="0.2">
      <c r="E101" s="44"/>
      <c r="F101" s="44"/>
      <c r="G101" s="44"/>
      <c r="H101" s="44"/>
    </row>
    <row r="102" spans="2:9" x14ac:dyDescent="0.2">
      <c r="E102" s="44"/>
      <c r="F102" s="44"/>
      <c r="G102" s="44"/>
      <c r="H102" s="44"/>
    </row>
    <row r="103" spans="2:9" x14ac:dyDescent="0.2">
      <c r="B103" s="132" t="s">
        <v>58</v>
      </c>
      <c r="C103" s="132"/>
      <c r="D103" s="132"/>
      <c r="E103" s="132"/>
      <c r="F103" s="132"/>
      <c r="G103" s="132"/>
      <c r="H103" s="132"/>
    </row>
    <row r="104" spans="2:9" x14ac:dyDescent="0.2">
      <c r="D104" s="45"/>
      <c r="E104" s="42"/>
      <c r="F104" s="61"/>
      <c r="G104" s="61"/>
      <c r="H104" s="42"/>
    </row>
    <row r="105" spans="2:9" x14ac:dyDescent="0.2">
      <c r="B105" s="1" t="s">
        <v>59</v>
      </c>
      <c r="D105" s="45"/>
      <c r="E105" s="45">
        <v>3356.5</v>
      </c>
      <c r="H105" s="45">
        <f>3320.4+36.1</f>
        <v>3356.5</v>
      </c>
      <c r="I105" s="45">
        <v>3155.2</v>
      </c>
    </row>
    <row r="106" spans="2:9" x14ac:dyDescent="0.2">
      <c r="D106" s="45"/>
      <c r="E106" s="45"/>
      <c r="H106" s="45"/>
      <c r="I106" s="45"/>
    </row>
    <row r="107" spans="2:9" x14ac:dyDescent="0.2">
      <c r="B107" s="1" t="s">
        <v>60</v>
      </c>
      <c r="D107" s="45"/>
      <c r="E107" s="45">
        <v>3928.1</v>
      </c>
      <c r="H107" s="45">
        <v>3928.1</v>
      </c>
      <c r="I107" s="45">
        <v>4860</v>
      </c>
    </row>
    <row r="108" spans="2:9" x14ac:dyDescent="0.2">
      <c r="D108" s="45"/>
      <c r="E108" s="45"/>
      <c r="H108" s="45"/>
      <c r="I108" s="45"/>
    </row>
    <row r="109" spans="2:9" x14ac:dyDescent="0.2">
      <c r="B109" s="1" t="s">
        <v>61</v>
      </c>
      <c r="D109" s="45"/>
      <c r="E109" s="45">
        <v>7435.9</v>
      </c>
      <c r="H109" s="45">
        <v>4643.1000000000004</v>
      </c>
      <c r="I109" s="45">
        <v>16747.599999999999</v>
      </c>
    </row>
    <row r="110" spans="2:9" x14ac:dyDescent="0.2">
      <c r="D110" s="45"/>
      <c r="E110" s="45"/>
      <c r="H110" s="45"/>
      <c r="I110" s="45"/>
    </row>
    <row r="111" spans="2:9" x14ac:dyDescent="0.2">
      <c r="B111" s="1" t="s">
        <v>62</v>
      </c>
      <c r="D111" s="45"/>
      <c r="E111" s="45">
        <v>119.2</v>
      </c>
      <c r="H111" s="45">
        <v>0</v>
      </c>
      <c r="I111" s="45">
        <v>1221.5</v>
      </c>
    </row>
    <row r="112" spans="2:9" x14ac:dyDescent="0.2">
      <c r="D112" s="45"/>
      <c r="E112" s="45"/>
      <c r="H112" s="45"/>
      <c r="I112" s="45"/>
    </row>
    <row r="113" spans="2:9" x14ac:dyDescent="0.2">
      <c r="B113" s="1" t="s">
        <v>63</v>
      </c>
      <c r="D113" s="45"/>
      <c r="E113" s="45">
        <v>426.1</v>
      </c>
      <c r="H113" s="45">
        <v>272.3</v>
      </c>
      <c r="I113" s="45">
        <v>116.6</v>
      </c>
    </row>
    <row r="114" spans="2:9" x14ac:dyDescent="0.2">
      <c r="D114" s="45"/>
      <c r="E114" s="45"/>
      <c r="H114" s="45"/>
      <c r="I114" s="45"/>
    </row>
    <row r="115" spans="2:9" x14ac:dyDescent="0.2">
      <c r="B115" s="1" t="s">
        <v>64</v>
      </c>
      <c r="D115" s="45"/>
      <c r="E115" s="45">
        <v>0</v>
      </c>
      <c r="H115" s="45">
        <v>83.4</v>
      </c>
      <c r="I115" s="45">
        <v>76.7</v>
      </c>
    </row>
    <row r="116" spans="2:9" x14ac:dyDescent="0.2">
      <c r="D116" s="45"/>
      <c r="E116" s="45"/>
      <c r="H116" s="45"/>
      <c r="I116" s="45"/>
    </row>
    <row r="117" spans="2:9" x14ac:dyDescent="0.2">
      <c r="B117" s="1" t="s">
        <v>65</v>
      </c>
      <c r="D117" s="45"/>
      <c r="E117" s="78">
        <v>-2167</v>
      </c>
      <c r="H117" s="78">
        <v>-350.4</v>
      </c>
      <c r="I117" s="78">
        <v>-8771</v>
      </c>
    </row>
    <row r="118" spans="2:9" x14ac:dyDescent="0.2">
      <c r="D118" s="45"/>
      <c r="E118" s="45"/>
      <c r="H118" s="45"/>
      <c r="I118" s="45"/>
    </row>
    <row r="119" spans="2:9" ht="13.5" thickBot="1" x14ac:dyDescent="0.25">
      <c r="D119" s="45"/>
      <c r="E119" s="79">
        <f>SUM(E105:E117)</f>
        <v>13098.800000000001</v>
      </c>
      <c r="H119" s="79">
        <f>SUM(H105:H117)</f>
        <v>11933</v>
      </c>
      <c r="I119" s="79">
        <f>SUM(I105:I117)</f>
        <v>17406.599999999999</v>
      </c>
    </row>
    <row r="120" spans="2:9" ht="13.5" thickTop="1" x14ac:dyDescent="0.2">
      <c r="D120" s="45"/>
      <c r="E120" s="23"/>
      <c r="H120" s="23"/>
    </row>
    <row r="121" spans="2:9" x14ac:dyDescent="0.2">
      <c r="B121" s="102" t="s">
        <v>79</v>
      </c>
      <c r="C121" s="102"/>
      <c r="D121" s="102"/>
      <c r="E121" s="102"/>
      <c r="F121" s="102"/>
      <c r="G121" s="102"/>
      <c r="H121" s="102"/>
    </row>
    <row r="122" spans="2:9" x14ac:dyDescent="0.2">
      <c r="C122" s="2"/>
      <c r="H122" s="45"/>
    </row>
    <row r="123" spans="2:9" ht="13.5" thickBot="1" x14ac:dyDescent="0.25">
      <c r="B123" s="1" t="s">
        <v>91</v>
      </c>
      <c r="C123" s="2"/>
      <c r="D123" s="2"/>
      <c r="E123" s="46">
        <f>4000-500</f>
        <v>3500</v>
      </c>
      <c r="F123" s="14"/>
      <c r="G123" s="14"/>
      <c r="H123" s="79">
        <v>3595</v>
      </c>
      <c r="I123" s="26">
        <v>0</v>
      </c>
    </row>
    <row r="124" spans="2:9" ht="13.5" thickTop="1" x14ac:dyDescent="0.2">
      <c r="C124" s="2"/>
      <c r="D124" s="2"/>
      <c r="E124" s="46"/>
      <c r="F124" s="14"/>
      <c r="G124" s="14"/>
      <c r="H124" s="34"/>
    </row>
    <row r="125" spans="2:9" ht="13.5" thickBot="1" x14ac:dyDescent="0.25">
      <c r="B125" s="2"/>
      <c r="C125" s="2"/>
      <c r="D125" s="2"/>
      <c r="E125" s="112">
        <f>+E123+E124</f>
        <v>3500</v>
      </c>
      <c r="F125" s="14"/>
      <c r="G125" s="14"/>
      <c r="H125" s="34"/>
    </row>
    <row r="126" spans="2:9" ht="13.5" thickTop="1" x14ac:dyDescent="0.2">
      <c r="C126" s="73"/>
      <c r="E126" s="31"/>
      <c r="F126" s="46"/>
      <c r="G126" s="46"/>
      <c r="H126" s="45"/>
    </row>
    <row r="127" spans="2:9" x14ac:dyDescent="0.2">
      <c r="B127" s="132" t="s">
        <v>66</v>
      </c>
      <c r="C127" s="132"/>
      <c r="D127" s="132"/>
      <c r="E127" s="132"/>
      <c r="F127" s="132"/>
      <c r="G127" s="132"/>
      <c r="H127" s="132"/>
    </row>
    <row r="128" spans="2:9" x14ac:dyDescent="0.2">
      <c r="E128" s="80"/>
      <c r="F128" s="81"/>
      <c r="G128" s="81"/>
      <c r="H128" s="45"/>
    </row>
    <row r="129" spans="2:13" hidden="1" x14ac:dyDescent="0.2">
      <c r="B129" s="1" t="s">
        <v>67</v>
      </c>
      <c r="E129" s="31"/>
      <c r="F129" s="81"/>
      <c r="G129" s="81"/>
      <c r="H129" s="31"/>
      <c r="I129" s="31">
        <v>1459</v>
      </c>
    </row>
    <row r="130" spans="2:13" hidden="1" x14ac:dyDescent="0.2">
      <c r="E130" s="31"/>
      <c r="F130" s="81"/>
      <c r="G130" s="81"/>
      <c r="H130" s="31"/>
      <c r="I130" s="82"/>
    </row>
    <row r="131" spans="2:13" x14ac:dyDescent="0.2">
      <c r="B131" s="1" t="s">
        <v>68</v>
      </c>
      <c r="E131" s="31">
        <f>BALANCE!G34</f>
        <v>1520.9</v>
      </c>
      <c r="F131" s="81"/>
      <c r="G131" s="81"/>
      <c r="H131" s="46">
        <v>787</v>
      </c>
      <c r="I131" s="31">
        <v>783.5</v>
      </c>
    </row>
    <row r="132" spans="2:13" x14ac:dyDescent="0.2">
      <c r="E132" s="113"/>
      <c r="F132" s="81"/>
      <c r="G132" s="81"/>
      <c r="H132" s="82"/>
      <c r="I132" s="82"/>
    </row>
    <row r="133" spans="2:13" hidden="1" x14ac:dyDescent="0.2">
      <c r="B133" s="2" t="s">
        <v>27</v>
      </c>
      <c r="E133" s="56">
        <v>0</v>
      </c>
      <c r="F133" s="81"/>
      <c r="G133" s="81"/>
      <c r="H133" s="56">
        <v>0</v>
      </c>
      <c r="I133" s="56">
        <v>1029.5999999999999</v>
      </c>
    </row>
    <row r="134" spans="2:13" x14ac:dyDescent="0.2">
      <c r="E134" s="82"/>
      <c r="F134" s="81"/>
      <c r="G134" s="81"/>
      <c r="H134" s="82"/>
      <c r="I134" s="82"/>
    </row>
    <row r="135" spans="2:13" ht="13.5" thickBot="1" x14ac:dyDescent="0.25">
      <c r="E135" s="83">
        <f>SUM(E129:E133)</f>
        <v>1520.9</v>
      </c>
      <c r="F135" s="46"/>
      <c r="G135" s="46"/>
      <c r="H135" s="83">
        <f>SUM(H129:H133)</f>
        <v>787</v>
      </c>
      <c r="I135" s="83">
        <f>SUM(I129:I133)</f>
        <v>3272.1</v>
      </c>
    </row>
    <row r="136" spans="2:13" ht="13.5" thickTop="1" x14ac:dyDescent="0.2">
      <c r="E136" s="72"/>
      <c r="F136" s="46"/>
      <c r="G136" s="46"/>
      <c r="H136" s="45"/>
    </row>
    <row r="137" spans="2:13" x14ac:dyDescent="0.2">
      <c r="B137" s="132" t="s">
        <v>69</v>
      </c>
      <c r="C137" s="132"/>
      <c r="D137" s="132"/>
      <c r="E137" s="132"/>
      <c r="F137" s="132"/>
      <c r="G137" s="132"/>
      <c r="H137" s="132"/>
      <c r="I137" s="84"/>
      <c r="J137" s="84"/>
      <c r="K137" s="84"/>
      <c r="L137" s="85"/>
      <c r="M137" s="84"/>
    </row>
    <row r="138" spans="2:13" x14ac:dyDescent="0.2">
      <c r="B138" s="86"/>
      <c r="C138" s="86"/>
      <c r="D138" s="86"/>
      <c r="E138" s="86"/>
      <c r="F138" s="86"/>
      <c r="G138" s="86"/>
      <c r="H138" s="86"/>
      <c r="I138" s="84"/>
      <c r="J138" s="84"/>
      <c r="K138" s="84"/>
      <c r="L138" s="85"/>
      <c r="M138" s="84"/>
    </row>
    <row r="139" spans="2:13" x14ac:dyDescent="0.2">
      <c r="E139" s="42"/>
      <c r="F139" s="61"/>
      <c r="G139" s="61"/>
      <c r="H139" s="41"/>
      <c r="I139" s="87"/>
      <c r="J139" s="84"/>
      <c r="K139" s="84"/>
      <c r="L139" s="85"/>
      <c r="M139" s="84"/>
    </row>
    <row r="140" spans="2:13" x14ac:dyDescent="0.2">
      <c r="B140" s="1" t="s">
        <v>70</v>
      </c>
      <c r="E140" s="31">
        <v>358.2</v>
      </c>
      <c r="F140" s="46"/>
      <c r="G140" s="46"/>
      <c r="H140" s="31">
        <v>103.2</v>
      </c>
      <c r="I140" s="31"/>
      <c r="J140" s="84"/>
      <c r="K140" s="31"/>
      <c r="L140" s="46"/>
      <c r="M140" s="84"/>
    </row>
    <row r="141" spans="2:13" x14ac:dyDescent="0.2">
      <c r="E141" s="31"/>
      <c r="F141" s="46"/>
      <c r="G141" s="46"/>
      <c r="H141" s="31"/>
      <c r="I141" s="31"/>
      <c r="J141" s="84"/>
      <c r="K141" s="31"/>
      <c r="L141" s="46"/>
      <c r="M141" s="84"/>
    </row>
    <row r="142" spans="2:13" hidden="1" x14ac:dyDescent="0.2">
      <c r="B142" s="1" t="s">
        <v>71</v>
      </c>
      <c r="E142" s="31">
        <v>0</v>
      </c>
      <c r="F142" s="46"/>
      <c r="G142" s="46"/>
      <c r="H142" s="31">
        <v>0</v>
      </c>
      <c r="I142" s="31"/>
      <c r="J142" s="84"/>
      <c r="K142" s="31"/>
      <c r="L142" s="46"/>
      <c r="M142" s="84"/>
    </row>
    <row r="143" spans="2:13" hidden="1" x14ac:dyDescent="0.2">
      <c r="E143" s="31"/>
      <c r="F143" s="46"/>
      <c r="G143" s="46"/>
      <c r="H143" s="31"/>
      <c r="I143" s="31"/>
      <c r="J143" s="84"/>
      <c r="K143" s="84"/>
      <c r="L143" s="46"/>
      <c r="M143" s="84"/>
    </row>
    <row r="144" spans="2:13" hidden="1" x14ac:dyDescent="0.2">
      <c r="B144" s="1" t="s">
        <v>72</v>
      </c>
      <c r="E144" s="31"/>
      <c r="F144" s="46"/>
      <c r="G144" s="46"/>
      <c r="H144" s="31"/>
      <c r="I144" s="31"/>
      <c r="J144" s="84"/>
      <c r="K144" s="84"/>
      <c r="L144" s="46"/>
      <c r="M144" s="84"/>
    </row>
    <row r="145" spans="2:13" hidden="1" x14ac:dyDescent="0.2">
      <c r="E145" s="31"/>
      <c r="F145" s="46"/>
      <c r="G145" s="46"/>
      <c r="H145" s="31"/>
      <c r="I145" s="31"/>
      <c r="J145" s="84"/>
      <c r="K145" s="84"/>
      <c r="L145" s="46"/>
      <c r="M145" s="84"/>
    </row>
    <row r="146" spans="2:13" x14ac:dyDescent="0.2">
      <c r="B146" s="1" t="s">
        <v>73</v>
      </c>
      <c r="E146" s="32">
        <v>135</v>
      </c>
      <c r="F146" s="46"/>
      <c r="G146" s="46"/>
      <c r="H146" s="32">
        <v>50.4</v>
      </c>
      <c r="I146" s="32"/>
      <c r="J146" s="84"/>
      <c r="K146" s="84"/>
      <c r="L146" s="46"/>
      <c r="M146" s="84"/>
    </row>
    <row r="147" spans="2:13" x14ac:dyDescent="0.2">
      <c r="E147" s="31"/>
      <c r="F147" s="46"/>
      <c r="G147" s="46"/>
      <c r="H147" s="31"/>
      <c r="I147" s="31"/>
      <c r="J147" s="84"/>
      <c r="K147" s="84"/>
      <c r="L147" s="46"/>
      <c r="M147" s="84"/>
    </row>
    <row r="148" spans="2:13" ht="13.5" thickBot="1" x14ac:dyDescent="0.25">
      <c r="E148" s="49">
        <f>SUM(E140:E146)</f>
        <v>493.2</v>
      </c>
      <c r="F148" s="44"/>
      <c r="G148" s="44"/>
      <c r="H148" s="49">
        <f>SUM(H140:H146)</f>
        <v>153.6</v>
      </c>
      <c r="I148" s="49">
        <f>SUM(I140:I146)</f>
        <v>0</v>
      </c>
      <c r="J148" s="84"/>
      <c r="K148" s="84"/>
      <c r="L148" s="44"/>
      <c r="M148" s="84"/>
    </row>
    <row r="149" spans="2:13" ht="13.5" thickTop="1" x14ac:dyDescent="0.2">
      <c r="E149" s="44"/>
      <c r="F149" s="44"/>
      <c r="G149" s="44"/>
      <c r="H149" s="44"/>
      <c r="I149" s="88"/>
      <c r="J149" s="84"/>
      <c r="K149" s="84"/>
      <c r="L149" s="85"/>
      <c r="M149" s="84"/>
    </row>
    <row r="150" spans="2:13" x14ac:dyDescent="0.2">
      <c r="B150" s="132" t="s">
        <v>74</v>
      </c>
      <c r="C150" s="132"/>
      <c r="D150" s="132"/>
      <c r="E150" s="132"/>
      <c r="F150" s="132"/>
      <c r="G150" s="132"/>
      <c r="H150" s="132"/>
      <c r="I150" s="84"/>
      <c r="J150" s="84"/>
      <c r="K150" s="84"/>
      <c r="L150" s="85"/>
      <c r="M150" s="84"/>
    </row>
    <row r="151" spans="2:13" x14ac:dyDescent="0.2">
      <c r="B151" s="97"/>
      <c r="C151" s="97"/>
      <c r="D151" s="97"/>
      <c r="E151" s="97"/>
      <c r="F151" s="97"/>
      <c r="G151" s="97"/>
      <c r="H151" s="97"/>
      <c r="I151" s="84"/>
      <c r="J151" s="84"/>
      <c r="K151" s="84"/>
      <c r="L151" s="85"/>
      <c r="M151" s="84"/>
    </row>
    <row r="152" spans="2:13" hidden="1" x14ac:dyDescent="0.2">
      <c r="B152" t="s">
        <v>81</v>
      </c>
      <c r="C152" s="97"/>
      <c r="D152" s="97"/>
      <c r="E152" s="16">
        <v>0</v>
      </c>
      <c r="F152" s="97"/>
      <c r="G152" s="97"/>
      <c r="H152" s="16">
        <v>0</v>
      </c>
      <c r="I152" s="84"/>
      <c r="J152" s="84"/>
      <c r="K152" s="84"/>
      <c r="L152" s="85"/>
      <c r="M152" s="84"/>
    </row>
    <row r="153" spans="2:13" hidden="1" x14ac:dyDescent="0.2">
      <c r="E153" s="45"/>
      <c r="F153" s="28"/>
      <c r="G153" s="28"/>
      <c r="H153" s="89"/>
      <c r="I153" s="84"/>
      <c r="J153" s="84"/>
      <c r="K153" s="84"/>
      <c r="L153" s="85"/>
      <c r="M153" s="84"/>
    </row>
    <row r="154" spans="2:13" hidden="1" x14ac:dyDescent="0.2">
      <c r="B154" s="1" t="s">
        <v>75</v>
      </c>
      <c r="E154" s="16">
        <v>0</v>
      </c>
      <c r="H154" s="16"/>
      <c r="I154" s="16">
        <v>4702.1000000000004</v>
      </c>
      <c r="J154" s="84"/>
      <c r="K154" s="84"/>
      <c r="L154" s="85"/>
      <c r="M154" s="84"/>
    </row>
    <row r="155" spans="2:13" hidden="1" x14ac:dyDescent="0.2">
      <c r="E155" s="16"/>
      <c r="H155" s="16"/>
      <c r="I155" s="16"/>
      <c r="J155" s="84"/>
      <c r="K155" s="84"/>
      <c r="L155" s="85"/>
      <c r="M155" s="84"/>
    </row>
    <row r="156" spans="2:13" x14ac:dyDescent="0.2">
      <c r="B156" s="1" t="s">
        <v>76</v>
      </c>
      <c r="E156" s="90">
        <f>BALANCE!G47</f>
        <v>9072.9</v>
      </c>
      <c r="H156" s="90">
        <v>11816.3</v>
      </c>
      <c r="I156" s="90">
        <v>2237.4</v>
      </c>
      <c r="J156" s="84"/>
      <c r="K156" s="84"/>
      <c r="L156" s="85"/>
      <c r="M156" s="84"/>
    </row>
    <row r="158" spans="2:13" ht="13.5" thickBot="1" x14ac:dyDescent="0.25">
      <c r="B158" s="3"/>
      <c r="E158" s="79">
        <f>SUM(E152:E156)</f>
        <v>9072.9</v>
      </c>
      <c r="H158" s="79">
        <f>SUM(H152:H156)</f>
        <v>11816.3</v>
      </c>
      <c r="I158" s="79">
        <f>SUM(I154:I156)</f>
        <v>6939.5</v>
      </c>
    </row>
    <row r="159" spans="2:13" ht="13.5" thickTop="1" x14ac:dyDescent="0.2">
      <c r="B159" s="3"/>
      <c r="E159" s="23"/>
      <c r="H159" s="23"/>
    </row>
    <row r="160" spans="2:13" x14ac:dyDescent="0.2">
      <c r="B160" s="3"/>
      <c r="E160" s="23"/>
      <c r="H160" s="23"/>
    </row>
    <row r="161" spans="2:8" hidden="1" x14ac:dyDescent="0.2">
      <c r="B161" s="3"/>
      <c r="E161" s="23"/>
      <c r="H161" s="23"/>
    </row>
    <row r="162" spans="2:8" hidden="1" x14ac:dyDescent="0.2">
      <c r="B162" s="102" t="s">
        <v>74</v>
      </c>
      <c r="C162" s="102"/>
      <c r="D162" s="102"/>
      <c r="E162" s="90">
        <v>0</v>
      </c>
      <c r="F162" s="102"/>
      <c r="G162" s="102"/>
      <c r="H162" s="90">
        <v>0</v>
      </c>
    </row>
    <row r="163" spans="2:8" hidden="1" x14ac:dyDescent="0.2">
      <c r="E163" s="45"/>
      <c r="H163" s="45"/>
    </row>
    <row r="164" spans="2:8" ht="13.5" hidden="1" thickBot="1" x14ac:dyDescent="0.25">
      <c r="E164" s="79">
        <f>E162</f>
        <v>0</v>
      </c>
      <c r="H164" s="79">
        <f>H162</f>
        <v>0</v>
      </c>
    </row>
    <row r="165" spans="2:8" ht="13.5" hidden="1" thickTop="1" x14ac:dyDescent="0.2">
      <c r="H165" s="45"/>
    </row>
    <row r="166" spans="2:8" hidden="1" x14ac:dyDescent="0.2">
      <c r="H166" s="45"/>
    </row>
    <row r="167" spans="2:8" x14ac:dyDescent="0.2">
      <c r="H167" s="45"/>
    </row>
    <row r="168" spans="2:8" x14ac:dyDescent="0.2">
      <c r="H168" s="45"/>
    </row>
    <row r="169" spans="2:8" x14ac:dyDescent="0.2">
      <c r="H169" s="45"/>
    </row>
    <row r="170" spans="2:8" x14ac:dyDescent="0.2">
      <c r="H170" s="45"/>
    </row>
    <row r="171" spans="2:8" x14ac:dyDescent="0.2">
      <c r="H171" s="45"/>
    </row>
    <row r="172" spans="2:8" x14ac:dyDescent="0.2">
      <c r="H172" s="45"/>
    </row>
    <row r="173" spans="2:8" x14ac:dyDescent="0.2">
      <c r="H173" s="45"/>
    </row>
    <row r="174" spans="2:8" x14ac:dyDescent="0.2">
      <c r="H174" s="45"/>
    </row>
    <row r="175" spans="2:8" x14ac:dyDescent="0.2">
      <c r="H175" s="45"/>
    </row>
    <row r="176" spans="2:8" x14ac:dyDescent="0.2">
      <c r="H176" s="45"/>
    </row>
    <row r="177" spans="1:12" x14ac:dyDescent="0.2">
      <c r="H177" s="45"/>
    </row>
    <row r="178" spans="1:12" x14ac:dyDescent="0.2">
      <c r="H178" s="45"/>
    </row>
    <row r="179" spans="1:12" x14ac:dyDescent="0.2">
      <c r="H179" s="45"/>
    </row>
    <row r="180" spans="1:12" x14ac:dyDescent="0.2">
      <c r="H180" s="45"/>
    </row>
    <row r="181" spans="1:12" x14ac:dyDescent="0.2">
      <c r="H181" s="45"/>
    </row>
    <row r="182" spans="1:12" x14ac:dyDescent="0.2">
      <c r="H182" s="45"/>
    </row>
    <row r="183" spans="1:12" s="5" customFormat="1" x14ac:dyDescent="0.2">
      <c r="A183" s="99"/>
      <c r="E183" s="28"/>
      <c r="H183" s="28"/>
      <c r="L183" s="98"/>
    </row>
    <row r="184" spans="1:12" s="5" customFormat="1" x14ac:dyDescent="0.2">
      <c r="A184" s="99"/>
      <c r="E184" s="28"/>
      <c r="L184" s="98"/>
    </row>
    <row r="185" spans="1:12" s="5" customFormat="1" x14ac:dyDescent="0.2">
      <c r="A185" s="99"/>
      <c r="L185" s="98"/>
    </row>
    <row r="186" spans="1:12" s="5" customFormat="1" x14ac:dyDescent="0.2">
      <c r="A186" s="99"/>
      <c r="L186" s="98"/>
    </row>
    <row r="187" spans="1:12" s="5" customFormat="1" x14ac:dyDescent="0.2">
      <c r="A187" s="99"/>
      <c r="L187" s="98"/>
    </row>
    <row r="188" spans="1:12" s="5" customFormat="1" x14ac:dyDescent="0.2">
      <c r="A188" s="99"/>
      <c r="L188" s="98"/>
    </row>
    <row r="189" spans="1:12" x14ac:dyDescent="0.2">
      <c r="A189" s="100"/>
    </row>
    <row r="190" spans="1:12" x14ac:dyDescent="0.2">
      <c r="A190" s="100"/>
    </row>
    <row r="191" spans="1:12" x14ac:dyDescent="0.2">
      <c r="A191" s="100"/>
    </row>
  </sheetData>
  <sortState ref="A213:J268">
    <sortCondition descending="1" ref="E213:E268"/>
  </sortState>
  <mergeCells count="8">
    <mergeCell ref="B127:H127"/>
    <mergeCell ref="B137:H137"/>
    <mergeCell ref="B150:H150"/>
    <mergeCell ref="B103:H103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14" sqref="B14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132" t="s">
        <v>40</v>
      </c>
      <c r="B3" s="132"/>
      <c r="C3" s="132"/>
      <c r="D3" s="132"/>
      <c r="E3" s="132"/>
    </row>
    <row r="4" spans="1:6" x14ac:dyDescent="0.2">
      <c r="A4" s="1"/>
      <c r="B4" s="1"/>
      <c r="C4" s="5"/>
      <c r="D4" s="5"/>
      <c r="E4" s="45"/>
    </row>
    <row r="5" spans="1:6" x14ac:dyDescent="0.2">
      <c r="A5" s="1" t="s">
        <v>41</v>
      </c>
      <c r="B5" s="68"/>
      <c r="C5" s="68"/>
      <c r="D5" s="46">
        <f>SUM(B6:B7)</f>
        <v>59.8</v>
      </c>
      <c r="E5" s="68"/>
    </row>
    <row r="6" spans="1:6" x14ac:dyDescent="0.2">
      <c r="A6" s="1" t="s">
        <v>103</v>
      </c>
      <c r="B6" s="68">
        <v>7.5</v>
      </c>
      <c r="C6" s="68"/>
      <c r="D6" s="46"/>
      <c r="E6" s="68"/>
    </row>
    <row r="7" spans="1:6" ht="13.5" thickBot="1" x14ac:dyDescent="0.25">
      <c r="A7" s="1" t="s">
        <v>107</v>
      </c>
      <c r="B7" s="114">
        <v>52.3</v>
      </c>
      <c r="C7" s="68"/>
      <c r="D7" s="46"/>
      <c r="E7" s="68"/>
    </row>
    <row r="8" spans="1:6" x14ac:dyDescent="0.2">
      <c r="A8" s="1"/>
      <c r="B8" s="68"/>
      <c r="C8" s="68"/>
      <c r="D8" s="46"/>
      <c r="E8" s="68"/>
    </row>
    <row r="9" spans="1:6" x14ac:dyDescent="0.2">
      <c r="A9" s="1"/>
      <c r="B9" s="68"/>
      <c r="C9" s="68"/>
      <c r="D9" s="46"/>
      <c r="E9" s="68"/>
    </row>
    <row r="10" spans="1:6" x14ac:dyDescent="0.2">
      <c r="A10" s="69" t="s">
        <v>105</v>
      </c>
      <c r="B10" s="68"/>
      <c r="C10" s="68"/>
      <c r="D10" s="46"/>
      <c r="E10" s="68"/>
    </row>
    <row r="11" spans="1:6" ht="13.5" thickBot="1" x14ac:dyDescent="0.25">
      <c r="A11" s="69" t="s">
        <v>106</v>
      </c>
      <c r="B11" s="114">
        <v>219.9</v>
      </c>
      <c r="C11" s="68"/>
      <c r="D11" s="46">
        <f>B11</f>
        <v>219.9</v>
      </c>
      <c r="E11" s="68"/>
    </row>
    <row r="12" spans="1:6" x14ac:dyDescent="0.2">
      <c r="A12" s="1"/>
      <c r="B12" s="68"/>
      <c r="C12" s="68"/>
      <c r="D12" s="46"/>
      <c r="E12" s="68"/>
    </row>
    <row r="13" spans="1:6" x14ac:dyDescent="0.2">
      <c r="A13" s="1" t="s">
        <v>99</v>
      </c>
      <c r="B13" s="68"/>
      <c r="C13" s="68"/>
      <c r="D13" s="46"/>
      <c r="E13" s="68"/>
    </row>
    <row r="14" spans="1:6" ht="13.5" thickBot="1" x14ac:dyDescent="0.25">
      <c r="A14" s="1" t="s">
        <v>104</v>
      </c>
      <c r="B14" s="114">
        <v>380.5</v>
      </c>
      <c r="C14" s="68"/>
      <c r="D14" s="115">
        <f>B14</f>
        <v>380.5</v>
      </c>
      <c r="E14" s="68"/>
      <c r="F14" s="116">
        <f>SUM(D5:D14)</f>
        <v>660.2</v>
      </c>
    </row>
    <row r="15" spans="1:6" x14ac:dyDescent="0.2">
      <c r="A15" s="1"/>
      <c r="B15" s="68"/>
      <c r="C15" s="68"/>
      <c r="D15" s="46"/>
      <c r="E15" s="68"/>
    </row>
    <row r="16" spans="1:6" x14ac:dyDescent="0.2">
      <c r="A16" s="1"/>
      <c r="B16" s="68"/>
      <c r="C16" s="68"/>
      <c r="D16" s="46"/>
      <c r="E16" s="68"/>
    </row>
    <row r="17" spans="1:5" x14ac:dyDescent="0.2">
      <c r="A17" s="1"/>
      <c r="B17" s="68"/>
      <c r="C17" s="68"/>
      <c r="D17" s="46"/>
      <c r="E17" s="68"/>
    </row>
    <row r="18" spans="1:5" x14ac:dyDescent="0.2">
      <c r="A18" s="1"/>
      <c r="B18" s="68"/>
      <c r="C18" s="68"/>
      <c r="D18" s="46"/>
      <c r="E18" s="68"/>
    </row>
    <row r="19" spans="1:5" x14ac:dyDescent="0.2">
      <c r="A19" s="1"/>
      <c r="B19" s="68"/>
      <c r="C19" s="68"/>
      <c r="D19" s="46"/>
      <c r="E19" s="68"/>
    </row>
    <row r="20" spans="1:5" x14ac:dyDescent="0.2">
      <c r="A20" s="1"/>
      <c r="B20" s="68"/>
      <c r="C20" s="68"/>
      <c r="D20" s="46"/>
      <c r="E20" s="68"/>
    </row>
    <row r="21" spans="1:5" x14ac:dyDescent="0.2">
      <c r="A21" s="1"/>
      <c r="B21" s="51"/>
      <c r="C21" s="51"/>
      <c r="D21" s="46"/>
      <c r="E21" s="51"/>
    </row>
    <row r="22" spans="1:5" x14ac:dyDescent="0.2">
      <c r="A22" s="69"/>
      <c r="B22" s="51"/>
      <c r="C22" s="51"/>
      <c r="D22" s="46"/>
      <c r="E22" s="51"/>
    </row>
    <row r="23" spans="1:5" x14ac:dyDescent="0.2">
      <c r="A23" s="1"/>
      <c r="B23" s="51"/>
      <c r="C23" s="51"/>
      <c r="D23" s="46"/>
      <c r="E23" s="51"/>
    </row>
    <row r="24" spans="1:5" x14ac:dyDescent="0.2">
      <c r="A24" s="1"/>
      <c r="B24" s="51"/>
      <c r="C24" s="51"/>
      <c r="D24" s="46"/>
      <c r="E24" s="51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Vherrera</cp:lastModifiedBy>
  <cp:lastPrinted>2018-09-10T15:22:21Z</cp:lastPrinted>
  <dcterms:created xsi:type="dcterms:W3CDTF">2009-05-06T00:19:57Z</dcterms:created>
  <dcterms:modified xsi:type="dcterms:W3CDTF">2018-09-10T15:23:20Z</dcterms:modified>
</cp:coreProperties>
</file>