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0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<sst xmlns="http://schemas.openxmlformats.org/spreadsheetml/2006/main" count="188" uniqueCount="121">
  <si>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</si>
  <si>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</si>
  <si>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</si>
  <si>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</si>
  <si>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</si>
  <si>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</si>
  <si>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</si>
  <si>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</si>
  <si>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</si>
  <si>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</si>
  <si>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</si>
  <si>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</si>
  <si>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</si>
  <si>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</si>
  <si>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</si>
  <si>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</si>
  <si>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</si>
  <si>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</si>
  <si>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</si>
  <si>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</si>
  <si>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</si>
  <si>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</si>
  <si>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</si>
  <si>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</si>
  <si>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</si>
  <si>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</si>
  <si>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</si>
  <si>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</si>
  <si>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</si>
  <si>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</si>
  <si>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</si>
  <si>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</si>
  <si>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</si>
  <si>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</si>
  <si>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</si>
  <si>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</si>
  <si>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</si>
  <si>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</si>
  <si>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</si>
  <si>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</si>
  <si>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</si>
  <si>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</si>
  <si>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</si>
  <si>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</si>
  <si>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</si>
  <si>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</si>
  <si>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</si>
  <si>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</si>
  <si>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</si>
  <si>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</si>
  <si>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</si>
  <si>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</si>
  <si>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</si>
  <si>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</si>
  <si>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</si>
  <si>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</si>
  <si>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</si>
  <si>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</si>
  <si>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</si>
  <si>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</si>
  <si>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</si>
  <si>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</si>
  <si>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</si>
  <si>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</si>
  <si>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</si>
  <si>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</si>
  <si>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</si>
  <si>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</si>
  <si>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</si>
  <si>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</si>
  <si>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</si>
  <si>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</si>
  <si>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</si>
  <si>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</si>
  <si>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</si>
  <si>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</si>
  <si>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</si>
  <si>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</si>
  <si>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</si>
  <si>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</si>
  <si>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</si>
  <si>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</si>
  <si>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</si>
  <si>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</si>
  <si>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</si>
  <si>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</si>
  <si>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</si>
  <si>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</si>
  <si>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</si>
  <si>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</si>
  <si>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</si>
  <si>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</si>
  <si>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</si>
  <si>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</si>
  <si>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</si>
  <si>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</si>
  <si>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</si>
  <si>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</si>
  <si>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</si>
  <si>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</si>
  <si>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</si>
  <si>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</si>
  <si>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</si>
  <si>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</si>
  <si>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</si>
  <si>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</si>
  <si>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</si>
  <si>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</si>
  <si>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</si>
  <si>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</si>
  <si>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</si>
  <si>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</si>
  <si>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</si>
  <si>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</si>
  <si>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</si>
  <si>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</si>
  <si>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Ingresos por servicios de operaciones bursátiles </t>
  </si>
  <si>
    <t xml:space="preserve">                                        Estado de Resultados al 31 de agosto de 2018</t>
  </si>
  <si>
    <t xml:space="preserve">                                            Balance General al 31 de agosto de 2018</t>
  </si>
  <si>
    <t xml:space="preserve">         Jaqueline de Palacios</t>
  </si>
  <si>
    <t xml:space="preserve">            Contadora General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</si>
</sst>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7"/>
  <sheetViews>
    <sheetView showGridLines="0" tabSelected="1" zoomScale="130" zoomScaleNormal="130" zoomScaleSheetLayoutView="90" zoomScalePageLayoutView="0" workbookViewId="0" topLeftCell="A16">
      <selection activeCell="K59" sqref="K59"/>
    </sheetView>
  </sheetViews>
  <sheetFormatPr defaultColWidth="11.421875" defaultRowHeight="11.25" customHeight="1"/>
  <cols>
    <col min="1" max="1" width="1.1484375" style="13" customWidth="1"/>
    <col min="2" max="2" width="1.7109375" style="13" customWidth="1"/>
    <col min="3" max="3" width="2.7109375" style="13" customWidth="1"/>
    <col min="4" max="4" width="2.00390625" style="13" customWidth="1"/>
    <col min="5" max="5" width="42.421875" style="13" customWidth="1"/>
    <col min="6" max="6" width="4.8515625" style="14" hidden="1" customWidth="1"/>
    <col min="7" max="7" width="8.28125" style="13" customWidth="1"/>
    <col min="8" max="8" width="23.7109375" style="13" customWidth="1"/>
    <col min="9" max="9" width="3.7109375" style="13" hidden="1" customWidth="1"/>
    <col min="10" max="10" width="0.42578125" style="13" hidden="1" customWidth="1"/>
    <col min="11" max="11" width="11.421875" style="17" customWidth="1"/>
    <col min="12" max="16384" width="11.421875" style="13" customWidth="1"/>
  </cols>
  <sheetData>
    <row r="4" spans="1:10" ht="15.75" customHeight="1">
      <c r="A4" s="16" t="s">
        <v>110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customHeight="1">
      <c r="A5" s="13" t="s">
        <v>106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73" t="s">
        <v>109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" t="s">
        <v>107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3" t="s">
        <v>118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2" t="s">
        <v>29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108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67"/>
      <c r="B14" s="67"/>
      <c r="C14" s="67"/>
      <c r="D14" s="67"/>
      <c r="E14" s="67"/>
      <c r="F14" s="67"/>
      <c r="G14" s="67"/>
      <c r="H14" s="67"/>
      <c r="I14" s="68"/>
      <c r="J14" s="7"/>
    </row>
    <row r="15" spans="1:9" ht="15" customHeight="1">
      <c r="A15" s="19" t="s">
        <v>0</v>
      </c>
      <c r="I15" s="17"/>
    </row>
    <row r="16" spans="1:10" ht="15" customHeight="1">
      <c r="A16" s="16" t="s">
        <v>73</v>
      </c>
      <c r="E16" s="20"/>
      <c r="H16" s="55">
        <f>SUM(H17:H23)</f>
        <v>227984.52</v>
      </c>
      <c r="I16" s="54"/>
      <c r="J16" s="55">
        <v>33485.21</v>
      </c>
    </row>
    <row r="17" spans="2:12" ht="15" customHeight="1">
      <c r="B17" s="13" t="s">
        <v>57</v>
      </c>
      <c r="F17" s="14">
        <v>4</v>
      </c>
      <c r="H17" s="63">
        <f>39955+47159.3</f>
        <v>87114.3</v>
      </c>
      <c r="I17" s="54"/>
      <c r="J17" s="53">
        <v>4525.44</v>
      </c>
      <c r="L17" s="13" t="s">
        <v>29</v>
      </c>
    </row>
    <row r="18" spans="2:10" ht="15" customHeight="1">
      <c r="B18" s="13" t="s">
        <v>87</v>
      </c>
      <c r="F18" s="14" t="s">
        <v>29</v>
      </c>
      <c r="H18" s="53">
        <v>0</v>
      </c>
      <c r="I18" s="54"/>
      <c r="J18" s="53">
        <v>25000</v>
      </c>
    </row>
    <row r="19" spans="2:10" ht="15" customHeight="1">
      <c r="B19" s="13" t="s">
        <v>91</v>
      </c>
      <c r="F19" s="14">
        <v>6</v>
      </c>
      <c r="H19" s="53">
        <f>117763.28+11623.48</f>
        <v>129386.76</v>
      </c>
      <c r="I19" s="54"/>
      <c r="J19" s="53">
        <v>0</v>
      </c>
    </row>
    <row r="20" spans="2:10" ht="15" customHeight="1">
      <c r="B20" s="13" t="s">
        <v>23</v>
      </c>
      <c r="H20" s="53">
        <v>127.5</v>
      </c>
      <c r="I20" s="54"/>
      <c r="J20" s="53">
        <v>1512.5</v>
      </c>
    </row>
    <row r="21" spans="2:10" ht="15" customHeight="1">
      <c r="B21" s="13" t="s">
        <v>1</v>
      </c>
      <c r="H21" s="53">
        <v>10103.96</v>
      </c>
      <c r="I21" s="54"/>
      <c r="J21" s="53"/>
    </row>
    <row r="22" spans="2:10" ht="15" customHeight="1">
      <c r="B22" s="13" t="s">
        <v>115</v>
      </c>
      <c r="H22" s="55">
        <f>1000+252</f>
        <v>1252</v>
      </c>
      <c r="I22" s="54"/>
      <c r="J22" s="55">
        <v>2447.27</v>
      </c>
    </row>
    <row r="23" spans="8:14" ht="9.75" customHeight="1">
      <c r="H23" s="54"/>
      <c r="I23" s="54"/>
      <c r="J23" s="54"/>
      <c r="N23" s="13" t="s">
        <v>29</v>
      </c>
    </row>
    <row r="24" spans="8:12" ht="15" customHeight="1" hidden="1">
      <c r="H24" s="54"/>
      <c r="I24" s="54"/>
      <c r="J24" s="54"/>
      <c r="L24" s="21"/>
    </row>
    <row r="25" spans="1:12" ht="15" customHeight="1">
      <c r="A25" s="16" t="s">
        <v>74</v>
      </c>
      <c r="H25" s="56">
        <f>+H26+H27+H28</f>
        <v>114109.13</v>
      </c>
      <c r="I25" s="59"/>
      <c r="J25" s="56">
        <v>233581.83</v>
      </c>
      <c r="L25" s="22"/>
    </row>
    <row r="26" spans="2:12" ht="15" customHeight="1">
      <c r="B26" s="13" t="s">
        <v>58</v>
      </c>
      <c r="F26" s="14">
        <v>5</v>
      </c>
      <c r="H26" s="53">
        <f>111988.41-214</f>
        <v>111774.41</v>
      </c>
      <c r="I26" s="54"/>
      <c r="J26" s="53">
        <v>230580.71</v>
      </c>
      <c r="K26" s="17" t="s">
        <v>29</v>
      </c>
      <c r="L26" s="23"/>
    </row>
    <row r="27" spans="2:12" ht="15" customHeight="1">
      <c r="B27" s="13" t="s">
        <v>25</v>
      </c>
      <c r="F27" s="14">
        <v>7</v>
      </c>
      <c r="H27" s="53">
        <f>2346.62-11.9</f>
        <v>2334.72</v>
      </c>
      <c r="I27" s="54"/>
      <c r="J27" s="55">
        <v>3001.12</v>
      </c>
      <c r="L27" s="24"/>
    </row>
    <row r="28" spans="2:12" ht="15" customHeight="1" hidden="1">
      <c r="B28" s="13" t="s">
        <v>115</v>
      </c>
      <c r="H28" s="53">
        <v>0</v>
      </c>
      <c r="I28" s="54"/>
      <c r="J28" s="54"/>
      <c r="L28" s="24"/>
    </row>
    <row r="29" spans="1:12" ht="15" customHeight="1" thickBot="1">
      <c r="A29" s="16" t="s">
        <v>39</v>
      </c>
      <c r="H29" s="57">
        <f>+H16+H25</f>
        <v>342093.65</v>
      </c>
      <c r="I29" s="59"/>
      <c r="J29" s="57">
        <v>267067.04</v>
      </c>
      <c r="K29" s="25"/>
      <c r="L29" s="26">
        <f>H29-342093.65</f>
        <v>0</v>
      </c>
    </row>
    <row r="30" spans="5:10" ht="6" customHeight="1" thickTop="1">
      <c r="E30" s="13" t="s">
        <v>29</v>
      </c>
      <c r="H30" s="53"/>
      <c r="I30" s="54"/>
      <c r="J30" s="53"/>
    </row>
    <row r="31" spans="1:10" ht="15" customHeight="1">
      <c r="A31" s="19" t="s">
        <v>36</v>
      </c>
      <c r="F31" s="15"/>
      <c r="G31" s="20"/>
      <c r="H31" s="64"/>
      <c r="I31" s="65"/>
      <c r="J31" s="64"/>
    </row>
    <row r="32" spans="1:10" ht="15" customHeight="1">
      <c r="A32" s="16" t="s">
        <v>75</v>
      </c>
      <c r="H32" s="55">
        <f>SUM(H33:H35)</f>
        <v>8092.13</v>
      </c>
      <c r="I32" s="54"/>
      <c r="J32" s="55">
        <v>3417.1200000000003</v>
      </c>
    </row>
    <row r="33" spans="2:10" ht="15" customHeight="1">
      <c r="B33" s="13" t="s">
        <v>2</v>
      </c>
      <c r="H33" s="54">
        <v>8092.13</v>
      </c>
      <c r="I33" s="54"/>
      <c r="J33" s="54">
        <v>3156.76</v>
      </c>
    </row>
    <row r="34" spans="2:10" ht="15" customHeight="1">
      <c r="B34" s="13" t="s">
        <v>86</v>
      </c>
      <c r="H34" s="55">
        <v>0</v>
      </c>
      <c r="I34" s="54"/>
      <c r="J34" s="54">
        <v>260.36</v>
      </c>
    </row>
    <row r="35" spans="1:10" ht="15" customHeight="1" hidden="1">
      <c r="A35" s="27"/>
      <c r="B35" s="13" t="s">
        <v>88</v>
      </c>
      <c r="F35" s="14">
        <v>6</v>
      </c>
      <c r="H35" s="55">
        <v>0</v>
      </c>
      <c r="I35" s="54"/>
      <c r="J35" s="55">
        <v>0</v>
      </c>
    </row>
    <row r="36" spans="1:10" ht="15" customHeight="1">
      <c r="A36" s="16" t="s">
        <v>40</v>
      </c>
      <c r="H36" s="56">
        <f>SUM(H33:H35)</f>
        <v>8092.13</v>
      </c>
      <c r="I36" s="59"/>
      <c r="J36" s="56">
        <v>3417.1200000000003</v>
      </c>
    </row>
    <row r="37" spans="8:12" ht="9" customHeight="1">
      <c r="H37" s="53"/>
      <c r="I37" s="54"/>
      <c r="J37" s="53"/>
      <c r="L37" s="32" t="s">
        <v>29</v>
      </c>
    </row>
    <row r="38" spans="1:10" ht="15" customHeight="1">
      <c r="A38" s="16" t="s">
        <v>3</v>
      </c>
      <c r="E38" s="28"/>
      <c r="H38" s="53"/>
      <c r="I38" s="54"/>
      <c r="J38" s="53"/>
    </row>
    <row r="39" spans="1:10" ht="15" customHeight="1">
      <c r="A39" s="16" t="s">
        <v>43</v>
      </c>
      <c r="H39" s="55">
        <f>+H40</f>
        <v>325176</v>
      </c>
      <c r="I39" s="54"/>
      <c r="J39" s="55">
        <v>325176</v>
      </c>
    </row>
    <row r="40" spans="2:10" ht="15" customHeight="1">
      <c r="B40" s="13" t="s">
        <v>4</v>
      </c>
      <c r="F40" s="14" t="s">
        <v>92</v>
      </c>
      <c r="H40" s="54">
        <v>325176</v>
      </c>
      <c r="I40" s="54"/>
      <c r="J40" s="54">
        <v>325176</v>
      </c>
    </row>
    <row r="41" spans="8:10" ht="5.25" customHeight="1">
      <c r="H41" s="53"/>
      <c r="I41" s="54"/>
      <c r="J41" s="53"/>
    </row>
    <row r="42" spans="1:11" ht="15" customHeight="1">
      <c r="A42" s="16" t="s">
        <v>5</v>
      </c>
      <c r="H42" s="55">
        <f>H43</f>
        <v>6940.0199999999995</v>
      </c>
      <c r="I42" s="54"/>
      <c r="J42" s="55">
        <v>3814</v>
      </c>
      <c r="K42" s="59"/>
    </row>
    <row r="43" spans="2:11" ht="12.75" customHeight="1">
      <c r="B43" s="13" t="s">
        <v>6</v>
      </c>
      <c r="F43" s="14">
        <v>12</v>
      </c>
      <c r="H43" s="66">
        <f>6143.82+339.33+456.87</f>
        <v>6940.0199999999995</v>
      </c>
      <c r="I43" s="54"/>
      <c r="J43" s="54">
        <v>3814</v>
      </c>
      <c r="K43" s="59"/>
    </row>
    <row r="44" spans="8:10" ht="5.25" customHeight="1">
      <c r="H44" s="54"/>
      <c r="I44" s="54"/>
      <c r="J44" s="54"/>
    </row>
    <row r="45" spans="1:10" ht="15" customHeight="1">
      <c r="A45" s="16" t="s">
        <v>59</v>
      </c>
      <c r="H45" s="55">
        <f>H46</f>
        <v>-226</v>
      </c>
      <c r="I45" s="54"/>
      <c r="J45" s="55">
        <v>7670.3</v>
      </c>
    </row>
    <row r="46" spans="1:12" ht="15" customHeight="1">
      <c r="A46" s="16"/>
      <c r="B46" s="13" t="s">
        <v>60</v>
      </c>
      <c r="F46" s="14" t="s">
        <v>89</v>
      </c>
      <c r="H46" s="54">
        <v>-226</v>
      </c>
      <c r="I46" s="54"/>
      <c r="J46" s="54">
        <v>7670.3</v>
      </c>
      <c r="K46" s="17" t="s">
        <v>29</v>
      </c>
      <c r="L46" s="29" t="s">
        <v>29</v>
      </c>
    </row>
    <row r="47" spans="8:12" ht="6" customHeight="1">
      <c r="H47" s="32"/>
      <c r="I47" s="32"/>
      <c r="J47" s="32"/>
      <c r="L47" s="13" t="s">
        <v>29</v>
      </c>
    </row>
    <row r="48" spans="1:10" ht="15" customHeight="1">
      <c r="A48" s="16" t="s">
        <v>65</v>
      </c>
      <c r="F48" s="14">
        <v>12</v>
      </c>
      <c r="H48" s="33">
        <f>+H49+H50</f>
        <v>2111.5</v>
      </c>
      <c r="I48" s="60"/>
      <c r="J48" s="33">
        <v>-73010.38</v>
      </c>
    </row>
    <row r="49" spans="2:10" ht="15" customHeight="1">
      <c r="B49" s="3" t="s">
        <v>66</v>
      </c>
      <c r="H49" s="54">
        <f>-38469.75+5117.24</f>
        <v>-33352.51</v>
      </c>
      <c r="I49" s="54"/>
      <c r="J49" s="54">
        <v>-79862.55</v>
      </c>
    </row>
    <row r="50" spans="2:12" ht="15" customHeight="1">
      <c r="B50" s="13" t="s">
        <v>7</v>
      </c>
      <c r="H50" s="63">
        <f>ResultadoOK!I47</f>
        <v>35464.01</v>
      </c>
      <c r="I50" s="54"/>
      <c r="J50" s="55">
        <v>6852.17</v>
      </c>
      <c r="L50" s="26" t="s">
        <v>29</v>
      </c>
    </row>
    <row r="51" spans="1:10" ht="15" customHeight="1">
      <c r="A51" s="16" t="s">
        <v>37</v>
      </c>
      <c r="H51" s="58">
        <f>H39+H42+H45+H48</f>
        <v>334001.52</v>
      </c>
      <c r="I51" s="54"/>
      <c r="J51" s="58">
        <v>263649.92</v>
      </c>
    </row>
    <row r="52" spans="1:10" ht="15" customHeight="1" thickBot="1">
      <c r="A52" s="16" t="s">
        <v>76</v>
      </c>
      <c r="H52" s="61">
        <f>H32+H39+H42+H45+H48</f>
        <v>342093.65</v>
      </c>
      <c r="I52" s="59"/>
      <c r="J52" s="61">
        <v>267067.04</v>
      </c>
    </row>
    <row r="53" spans="8:12" ht="12" customHeight="1" thickTop="1">
      <c r="H53" s="8"/>
      <c r="I53" s="12"/>
      <c r="J53" s="8"/>
      <c r="L53" s="32">
        <f>H29-H52</f>
        <v>0</v>
      </c>
    </row>
    <row r="54" spans="8:10" ht="12" customHeight="1">
      <c r="H54" s="8"/>
      <c r="I54" s="12"/>
      <c r="J54" s="8"/>
    </row>
    <row r="55" spans="1:13" ht="15" customHeight="1">
      <c r="A55" s="16"/>
      <c r="H55" s="53"/>
      <c r="I55" s="12"/>
      <c r="J55" s="53"/>
      <c r="L55" s="32"/>
      <c r="M55" s="32" t="s">
        <v>29</v>
      </c>
    </row>
    <row r="56" spans="1:10" ht="6" customHeight="1">
      <c r="A56" s="16"/>
      <c r="H56" s="8"/>
      <c r="I56" s="12"/>
      <c r="J56" s="8"/>
    </row>
    <row r="57" spans="8:14" ht="11.25" customHeight="1">
      <c r="H57" s="59"/>
      <c r="I57" s="59"/>
      <c r="J57" s="32"/>
      <c r="N57" s="32">
        <f>I31-I54</f>
        <v>0</v>
      </c>
    </row>
    <row r="58" spans="1:10" ht="15" customHeight="1">
      <c r="A58" s="16"/>
      <c r="C58" s="16" t="s">
        <v>102</v>
      </c>
      <c r="G58" s="16" t="s">
        <v>119</v>
      </c>
      <c r="H58" s="59"/>
      <c r="I58" s="59"/>
      <c r="J58" s="56"/>
    </row>
    <row r="59" spans="1:10" ht="15" customHeight="1">
      <c r="A59" s="16"/>
      <c r="D59" s="13" t="s">
        <v>103</v>
      </c>
      <c r="G59" s="13" t="s">
        <v>120</v>
      </c>
      <c r="H59" s="59"/>
      <c r="I59" s="59"/>
      <c r="J59" s="32"/>
    </row>
    <row r="60" spans="2:10" ht="15" customHeight="1">
      <c r="B60" s="16"/>
      <c r="H60" s="59"/>
      <c r="I60" s="59"/>
      <c r="J60" s="56"/>
    </row>
    <row r="61" spans="8:10" ht="15" customHeight="1">
      <c r="H61" s="59"/>
      <c r="I61" s="59"/>
      <c r="J61" s="56"/>
    </row>
    <row r="62" spans="8:10" ht="7.5" customHeight="1">
      <c r="H62" s="59"/>
      <c r="I62" s="59"/>
      <c r="J62" s="59"/>
    </row>
    <row r="63" spans="2:10" ht="15" customHeight="1">
      <c r="B63" s="16"/>
      <c r="H63" s="59"/>
      <c r="I63" s="59"/>
      <c r="J63" s="59"/>
    </row>
    <row r="64" spans="8:10" ht="15" customHeight="1">
      <c r="H64" s="59"/>
      <c r="I64" s="59"/>
      <c r="J64" s="56"/>
    </row>
    <row r="65" spans="1:10" ht="15" customHeight="1" thickBot="1">
      <c r="A65" s="16"/>
      <c r="H65" s="59"/>
      <c r="I65" s="59"/>
      <c r="J65" s="57"/>
    </row>
    <row r="66" ht="15" customHeight="1" thickTop="1">
      <c r="H66" s="17"/>
    </row>
    <row r="67" ht="11.25" customHeight="1">
      <c r="H67" s="17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40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M62"/>
  <sheetViews>
    <sheetView showGridLines="0" zoomScale="115" zoomScaleNormal="115" zoomScaleSheetLayoutView="80" zoomScalePageLayoutView="0" workbookViewId="0" topLeftCell="A27">
      <selection activeCell="K44" sqref="K44"/>
    </sheetView>
  </sheetViews>
  <sheetFormatPr defaultColWidth="11.421875" defaultRowHeight="12.75"/>
  <cols>
    <col min="1" max="2" width="5.57421875" style="13" customWidth="1"/>
    <col min="3" max="4" width="11.421875" style="13" customWidth="1"/>
    <col min="5" max="5" width="25.8515625" style="13" customWidth="1"/>
    <col min="6" max="6" width="2.7109375" style="13" customWidth="1"/>
    <col min="7" max="7" width="5.28125" style="13" hidden="1" customWidth="1"/>
    <col min="8" max="8" width="7.140625" style="13" hidden="1" customWidth="1"/>
    <col min="9" max="9" width="16.57421875" style="13" customWidth="1"/>
    <col min="10" max="10" width="6.57421875" style="13" customWidth="1"/>
    <col min="11" max="11" width="11.8515625" style="13" bestFit="1" customWidth="1"/>
    <col min="12" max="12" width="17.421875" style="13" bestFit="1" customWidth="1"/>
    <col min="13" max="16384" width="11.421875" style="13" customWidth="1"/>
  </cols>
  <sheetData>
    <row r="1" ht="15"/>
    <row r="2" ht="15"/>
    <row r="3" spans="1:10" ht="15.75" customHeight="1">
      <c r="A3" s="16" t="s">
        <v>29</v>
      </c>
      <c r="B3" s="16"/>
      <c r="C3" s="16" t="s">
        <v>114</v>
      </c>
      <c r="D3" s="16"/>
      <c r="E3" s="16"/>
      <c r="F3" s="16"/>
      <c r="G3" s="16"/>
      <c r="H3" s="16"/>
      <c r="I3" s="16"/>
      <c r="J3" s="2"/>
    </row>
    <row r="4" spans="1:10" ht="15.75" customHeight="1">
      <c r="A4" s="13" t="str">
        <f>Balance!A5</f>
        <v>                                                        (Casa de Corredores de Bolsa)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15.75" customHeight="1">
      <c r="A5" s="73" t="s">
        <v>111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3" t="s">
        <v>112</v>
      </c>
      <c r="B6" s="3"/>
      <c r="C6" s="3"/>
      <c r="D6" s="3"/>
      <c r="E6" s="3"/>
      <c r="F6" s="30"/>
      <c r="G6" s="30"/>
      <c r="H6" s="3"/>
      <c r="I6" s="3"/>
      <c r="J6" s="3"/>
    </row>
    <row r="7" spans="1:10" ht="15.75" customHeight="1" hidden="1">
      <c r="A7" s="3"/>
      <c r="B7" s="3"/>
      <c r="C7" s="3"/>
      <c r="D7" s="3"/>
      <c r="E7" s="3"/>
      <c r="F7" s="30"/>
      <c r="G7" s="30"/>
      <c r="H7" s="3"/>
      <c r="I7" s="3"/>
      <c r="J7" s="3"/>
    </row>
    <row r="8" spans="1:10" ht="15.75" customHeight="1">
      <c r="A8" s="2" t="s">
        <v>117</v>
      </c>
      <c r="B8" s="3"/>
      <c r="C8" s="3"/>
      <c r="D8" s="3"/>
      <c r="E8" s="3"/>
      <c r="F8" s="3"/>
      <c r="G8" s="3"/>
      <c r="H8" s="3"/>
      <c r="I8" s="3"/>
      <c r="J8" s="3"/>
    </row>
    <row r="9" spans="1:2" ht="15.75" customHeight="1" hidden="1">
      <c r="A9" s="3"/>
      <c r="B9" s="3"/>
    </row>
    <row r="10" spans="1:10" ht="15.75" customHeight="1" hidden="1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27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4" t="s">
        <v>113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9" t="s">
        <v>35</v>
      </c>
      <c r="H14" s="16"/>
      <c r="I14" s="18"/>
      <c r="J14" s="16"/>
    </row>
    <row r="15" ht="3" customHeight="1"/>
    <row r="16" spans="1:10" ht="15">
      <c r="A16" s="16" t="s">
        <v>9</v>
      </c>
      <c r="I16" s="55">
        <f>+I17+I18</f>
        <v>79000</v>
      </c>
      <c r="J16" s="32"/>
    </row>
    <row r="17" spans="2:10" ht="16.5" customHeight="1">
      <c r="B17" s="13" t="s">
        <v>116</v>
      </c>
      <c r="G17" s="14"/>
      <c r="I17" s="29">
        <v>0</v>
      </c>
      <c r="J17" s="32"/>
    </row>
    <row r="18" spans="2:10" ht="15">
      <c r="B18" s="13" t="s">
        <v>10</v>
      </c>
      <c r="G18" s="14">
        <v>13</v>
      </c>
      <c r="I18" s="55">
        <v>79000</v>
      </c>
      <c r="J18" s="32"/>
    </row>
    <row r="19" spans="7:12" ht="15">
      <c r="G19" s="14"/>
      <c r="I19" s="53"/>
      <c r="J19" s="32"/>
      <c r="L19" s="13" t="s">
        <v>29</v>
      </c>
    </row>
    <row r="20" spans="1:10" ht="15">
      <c r="A20" s="16" t="s">
        <v>12</v>
      </c>
      <c r="G20" s="14"/>
      <c r="I20" s="56">
        <f>+I21+I23</f>
        <v>64456.07</v>
      </c>
      <c r="J20" s="32"/>
    </row>
    <row r="21" spans="2:13" ht="15">
      <c r="B21" s="13" t="s">
        <v>24</v>
      </c>
      <c r="G21" s="14"/>
      <c r="I21" s="53">
        <v>2961.68</v>
      </c>
      <c r="J21" s="32"/>
      <c r="M21" s="13" t="s">
        <v>29</v>
      </c>
    </row>
    <row r="22" spans="2:10" ht="15">
      <c r="B22" s="13" t="s">
        <v>13</v>
      </c>
      <c r="G22" s="14"/>
      <c r="I22" s="53" t="s">
        <v>29</v>
      </c>
      <c r="J22" s="32"/>
    </row>
    <row r="23" spans="2:11" ht="15">
      <c r="B23" s="13" t="s">
        <v>14</v>
      </c>
      <c r="G23" s="14" t="s">
        <v>93</v>
      </c>
      <c r="I23" s="62">
        <v>61494.39</v>
      </c>
      <c r="J23" s="32"/>
      <c r="K23" s="32" t="s">
        <v>29</v>
      </c>
    </row>
    <row r="24" spans="7:10" ht="11.25" customHeight="1">
      <c r="G24" s="14"/>
      <c r="I24" s="54"/>
      <c r="J24" s="59"/>
    </row>
    <row r="25" spans="1:10" ht="16.5" customHeight="1">
      <c r="A25" s="16" t="s">
        <v>15</v>
      </c>
      <c r="G25" s="14"/>
      <c r="I25" s="59">
        <f>+I16-I20</f>
        <v>14543.93</v>
      </c>
      <c r="J25" s="59"/>
    </row>
    <row r="26" spans="7:10" ht="5.25" customHeight="1">
      <c r="G26" s="14"/>
      <c r="I26" s="53"/>
      <c r="J26" s="32"/>
    </row>
    <row r="27" spans="1:10" ht="15">
      <c r="A27" s="16" t="s">
        <v>41</v>
      </c>
      <c r="G27" s="14"/>
      <c r="I27" s="53"/>
      <c r="J27" s="32"/>
    </row>
    <row r="28" spans="7:10" ht="5.25" customHeight="1">
      <c r="G28" s="14"/>
      <c r="I28" s="53"/>
      <c r="J28" s="32"/>
    </row>
    <row r="29" spans="1:10" ht="15">
      <c r="A29" s="16" t="s">
        <v>16</v>
      </c>
      <c r="G29" s="14"/>
      <c r="I29" s="55">
        <f>I30</f>
        <v>20920.08</v>
      </c>
      <c r="J29" s="32"/>
    </row>
    <row r="30" spans="2:11" ht="18.75" customHeight="1">
      <c r="B30" s="13" t="s">
        <v>33</v>
      </c>
      <c r="G30" s="14"/>
      <c r="I30" s="55">
        <f>20410.08+446.25+63.75</f>
        <v>20920.08</v>
      </c>
      <c r="J30" s="32"/>
      <c r="K30" s="32" t="s">
        <v>29</v>
      </c>
    </row>
    <row r="31" spans="7:12" ht="10.5" customHeight="1">
      <c r="G31" s="14"/>
      <c r="I31" s="54"/>
      <c r="J31" s="59"/>
      <c r="L31" s="26" t="s">
        <v>29</v>
      </c>
    </row>
    <row r="32" spans="1:13" ht="16.5" customHeight="1" hidden="1">
      <c r="A32" s="16" t="s">
        <v>72</v>
      </c>
      <c r="G32" s="14"/>
      <c r="I32" s="56">
        <f>+I25+I29</f>
        <v>35464.01</v>
      </c>
      <c r="J32" s="32"/>
      <c r="M32" s="31"/>
    </row>
    <row r="33" spans="7:12" ht="8.25" customHeight="1" hidden="1">
      <c r="G33" s="14"/>
      <c r="I33" s="53"/>
      <c r="J33" s="32"/>
      <c r="L33" s="32" t="s">
        <v>29</v>
      </c>
    </row>
    <row r="34" spans="1:10" ht="14.25" customHeight="1" hidden="1">
      <c r="A34" s="16" t="s">
        <v>17</v>
      </c>
      <c r="G34" s="14"/>
      <c r="I34" s="56">
        <f>+I35</f>
        <v>0</v>
      </c>
      <c r="J34" s="32"/>
    </row>
    <row r="35" spans="2:10" ht="15" customHeight="1" hidden="1">
      <c r="B35" s="13" t="s">
        <v>26</v>
      </c>
      <c r="G35" s="14">
        <v>6</v>
      </c>
      <c r="I35" s="56">
        <v>0</v>
      </c>
      <c r="J35" s="32"/>
    </row>
    <row r="36" spans="7:10" ht="9.75" customHeight="1" hidden="1">
      <c r="G36" s="14"/>
      <c r="I36" s="53"/>
      <c r="J36" s="32"/>
    </row>
    <row r="37" spans="7:10" ht="9.75" customHeight="1" hidden="1">
      <c r="G37" s="14"/>
      <c r="I37" s="53"/>
      <c r="J37" s="32"/>
    </row>
    <row r="38" spans="7:10" ht="4.5" customHeight="1">
      <c r="G38" s="14"/>
      <c r="I38" s="53"/>
      <c r="J38" s="32"/>
    </row>
    <row r="39" spans="1:12" ht="15.75" thickBot="1">
      <c r="A39" s="16" t="s">
        <v>97</v>
      </c>
      <c r="G39" s="14"/>
      <c r="I39" s="69">
        <f>+I32-I34</f>
        <v>35464.01</v>
      </c>
      <c r="J39" s="32"/>
      <c r="L39" s="51" t="s">
        <v>29</v>
      </c>
    </row>
    <row r="40" spans="7:12" ht="9" customHeight="1" thickTop="1">
      <c r="G40" s="14"/>
      <c r="I40" s="54"/>
      <c r="J40" s="32"/>
      <c r="L40" s="26" t="s">
        <v>29</v>
      </c>
    </row>
    <row r="41" spans="1:10" ht="18" customHeight="1" hidden="1">
      <c r="A41" s="16" t="s">
        <v>29</v>
      </c>
      <c r="G41" s="14"/>
      <c r="I41" s="59">
        <v>0</v>
      </c>
      <c r="J41" s="32"/>
    </row>
    <row r="42" spans="1:10" ht="15.75" customHeight="1">
      <c r="A42" s="16"/>
      <c r="B42" s="16" t="s">
        <v>11</v>
      </c>
      <c r="G42" s="14"/>
      <c r="I42" s="59"/>
      <c r="J42" s="32"/>
    </row>
    <row r="43" spans="1:10" ht="15" customHeight="1">
      <c r="A43" s="16"/>
      <c r="B43" s="13" t="s">
        <v>90</v>
      </c>
      <c r="G43" s="14">
        <v>12</v>
      </c>
      <c r="I43" s="70">
        <v>0</v>
      </c>
      <c r="J43" s="32"/>
    </row>
    <row r="44" spans="2:12" ht="15" customHeight="1">
      <c r="B44" s="13" t="s">
        <v>96</v>
      </c>
      <c r="G44" s="14"/>
      <c r="I44" s="56">
        <v>0</v>
      </c>
      <c r="J44" s="32"/>
      <c r="L44" s="32" t="s">
        <v>29</v>
      </c>
    </row>
    <row r="45" spans="7:12" ht="9.75" customHeight="1">
      <c r="G45" s="14"/>
      <c r="I45" s="32"/>
      <c r="J45" s="32"/>
      <c r="L45" s="32"/>
    </row>
    <row r="46" spans="7:12" ht="4.5" customHeight="1">
      <c r="G46" s="14"/>
      <c r="I46" s="32"/>
      <c r="J46" s="32"/>
      <c r="L46" s="32"/>
    </row>
    <row r="47" spans="1:12" ht="15.75" customHeight="1" thickBot="1">
      <c r="A47" s="16" t="s">
        <v>98</v>
      </c>
      <c r="G47" s="14"/>
      <c r="I47" s="71">
        <f>+I39+I41+I43+I44</f>
        <v>35464.01</v>
      </c>
      <c r="J47" s="32"/>
      <c r="L47" s="52"/>
    </row>
    <row r="48" spans="7:9" ht="9.75" customHeight="1" thickTop="1">
      <c r="G48" s="14"/>
      <c r="I48" s="26"/>
    </row>
    <row r="49" spans="1:12" ht="15">
      <c r="A49" s="17"/>
      <c r="B49" s="17"/>
      <c r="C49" s="17"/>
      <c r="D49" s="17"/>
      <c r="E49" s="17"/>
      <c r="F49" s="17"/>
      <c r="G49" s="17"/>
      <c r="H49" s="34"/>
      <c r="I49" s="34"/>
      <c r="L49" s="52"/>
    </row>
    <row r="50" spans="1:12" ht="18" customHeight="1">
      <c r="A50" s="17"/>
      <c r="B50" s="17"/>
      <c r="C50" s="17"/>
      <c r="D50" s="17"/>
      <c r="E50" s="17"/>
      <c r="F50" s="17"/>
      <c r="G50" s="17"/>
      <c r="H50" s="34"/>
      <c r="I50" s="34"/>
      <c r="L50" s="32">
        <f>Balance!H50-ResultadoOK!I47</f>
        <v>0</v>
      </c>
    </row>
    <row r="51" spans="1:10" ht="15">
      <c r="A51" s="17"/>
      <c r="B51" s="17"/>
      <c r="C51" s="17"/>
      <c r="D51" s="17"/>
      <c r="E51" s="17"/>
      <c r="F51" s="17"/>
      <c r="G51" s="17"/>
      <c r="H51" s="34"/>
      <c r="I51" s="34"/>
      <c r="J51" s="34"/>
    </row>
    <row r="52" spans="1:10" ht="15">
      <c r="A52" s="17"/>
      <c r="B52" s="16" t="s">
        <v>95</v>
      </c>
      <c r="E52" s="16" t="s">
        <v>101</v>
      </c>
      <c r="F52" s="16" t="s">
        <v>100</v>
      </c>
      <c r="G52" s="59"/>
      <c r="H52" s="59"/>
      <c r="I52" s="34"/>
      <c r="J52" s="34"/>
    </row>
    <row r="53" spans="1:10" ht="15">
      <c r="A53" s="17"/>
      <c r="B53" s="13" t="s">
        <v>94</v>
      </c>
      <c r="E53" s="13" t="s">
        <v>105</v>
      </c>
      <c r="F53" s="13" t="s">
        <v>104</v>
      </c>
      <c r="G53" s="59"/>
      <c r="H53" s="59"/>
      <c r="I53" s="34"/>
      <c r="J53" s="34"/>
    </row>
    <row r="54" spans="1:10" ht="15">
      <c r="A54" s="17"/>
      <c r="G54" s="59"/>
      <c r="H54" s="59"/>
      <c r="I54" s="34"/>
      <c r="J54" s="34"/>
    </row>
    <row r="55" spans="1:10" ht="15">
      <c r="A55" s="17"/>
      <c r="G55" s="59"/>
      <c r="H55" s="59"/>
      <c r="I55" s="34"/>
      <c r="J55" s="34"/>
    </row>
    <row r="56" spans="1:10" ht="15">
      <c r="A56" s="17"/>
      <c r="F56" s="14"/>
      <c r="H56" s="59"/>
      <c r="I56" s="34"/>
      <c r="J56" s="34"/>
    </row>
    <row r="57" spans="1:10" ht="15">
      <c r="A57" s="17"/>
      <c r="B57" s="13" t="s">
        <v>29</v>
      </c>
      <c r="C57" s="16" t="s">
        <v>29</v>
      </c>
      <c r="F57" s="14"/>
      <c r="H57" s="59"/>
      <c r="I57" s="34"/>
      <c r="J57" s="34"/>
    </row>
    <row r="58" spans="4:10" ht="15">
      <c r="D58" s="14" t="s">
        <v>29</v>
      </c>
      <c r="F58" s="14"/>
      <c r="H58" s="59"/>
      <c r="J58" s="34"/>
    </row>
    <row r="59" spans="3:10" ht="15">
      <c r="C59" s="16" t="s">
        <v>99</v>
      </c>
      <c r="D59" s="13" t="s">
        <v>29</v>
      </c>
      <c r="E59" s="14" t="s">
        <v>29</v>
      </c>
      <c r="F59" s="14"/>
      <c r="H59" s="59"/>
      <c r="J59" s="34"/>
    </row>
    <row r="60" spans="3:12" ht="21" customHeight="1">
      <c r="C60" s="16" t="s">
        <v>99</v>
      </c>
      <c r="D60" s="13" t="s">
        <v>29</v>
      </c>
      <c r="E60" s="13" t="s">
        <v>29</v>
      </c>
      <c r="F60" s="14"/>
      <c r="H60" s="59"/>
      <c r="J60" s="34"/>
      <c r="L60" s="13" t="s">
        <v>29</v>
      </c>
    </row>
    <row r="61" spans="3:10" ht="13.5" customHeight="1">
      <c r="C61" s="14" t="s">
        <v>29</v>
      </c>
      <c r="J61" s="34"/>
    </row>
    <row r="62" ht="15">
      <c r="J62" s="34"/>
    </row>
    <row r="64" ht="13.5" customHeight="1"/>
    <row r="65" ht="12.75" customHeight="1"/>
    <row r="68" ht="10.5" customHeight="1"/>
    <row r="72" ht="11.25" customHeight="1"/>
    <row r="77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7" customWidth="1"/>
    <col min="2" max="2" width="3.00390625" style="37" customWidth="1"/>
    <col min="3" max="3" width="65.00390625" style="37" customWidth="1"/>
    <col min="4" max="4" width="3.28125" style="37" customWidth="1"/>
    <col min="5" max="5" width="13.57421875" style="37" customWidth="1"/>
    <col min="6" max="6" width="9.7109375" style="37" customWidth="1"/>
    <col min="7" max="7" width="3.28125" style="37" customWidth="1"/>
    <col min="8" max="8" width="9.7109375" style="37" hidden="1" customWidth="1"/>
    <col min="9" max="9" width="5.140625" style="38" customWidth="1"/>
    <col min="10" max="11" width="11.421875" style="38" customWidth="1"/>
    <col min="12" max="16384" width="11.421875" style="37" customWidth="1"/>
  </cols>
  <sheetData>
    <row r="1" spans="1:11" ht="1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  <c r="J1" s="36"/>
      <c r="K1" s="37"/>
    </row>
    <row r="2" spans="1:11" ht="15" customHeight="1">
      <c r="A2" s="74" t="s">
        <v>8</v>
      </c>
      <c r="B2" s="74"/>
      <c r="C2" s="74"/>
      <c r="D2" s="74"/>
      <c r="E2" s="74"/>
      <c r="F2" s="74"/>
      <c r="G2" s="74"/>
      <c r="H2" s="74"/>
      <c r="K2" s="37"/>
    </row>
    <row r="3" spans="1:11" ht="15" customHeight="1">
      <c r="A3" s="75" t="s">
        <v>44</v>
      </c>
      <c r="B3" s="75"/>
      <c r="C3" s="75"/>
      <c r="D3" s="75"/>
      <c r="E3" s="75"/>
      <c r="F3" s="75"/>
      <c r="G3" s="75"/>
      <c r="H3" s="75"/>
      <c r="K3" s="37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7"/>
    </row>
    <row r="5" spans="1:11" ht="15" customHeight="1">
      <c r="A5" s="74" t="s">
        <v>31</v>
      </c>
      <c r="B5" s="74"/>
      <c r="C5" s="74"/>
      <c r="D5" s="74"/>
      <c r="E5" s="74"/>
      <c r="F5" s="74"/>
      <c r="G5" s="74"/>
      <c r="H5" s="74"/>
      <c r="K5" s="37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7"/>
    </row>
    <row r="7" spans="1:11" ht="15" customHeight="1">
      <c r="A7" s="75" t="s">
        <v>78</v>
      </c>
      <c r="B7" s="75"/>
      <c r="C7" s="75"/>
      <c r="D7" s="75"/>
      <c r="E7" s="75"/>
      <c r="F7" s="75"/>
      <c r="G7" s="75"/>
      <c r="H7" s="75"/>
      <c r="K7" s="37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7"/>
    </row>
    <row r="9" spans="1:11" ht="15" customHeight="1">
      <c r="A9" s="75" t="s">
        <v>79</v>
      </c>
      <c r="B9" s="75"/>
      <c r="C9" s="75"/>
      <c r="D9" s="75"/>
      <c r="E9" s="75"/>
      <c r="F9" s="75"/>
      <c r="G9" s="75"/>
      <c r="H9" s="75"/>
      <c r="K9" s="37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7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7"/>
    </row>
    <row r="12" spans="4:11" ht="15" customHeight="1">
      <c r="D12" s="39"/>
      <c r="E12" s="39"/>
      <c r="F12" s="39">
        <v>2011</v>
      </c>
      <c r="G12" s="39"/>
      <c r="H12" s="39">
        <v>2010</v>
      </c>
      <c r="K12" s="37"/>
    </row>
    <row r="13" spans="1:11" ht="15" customHeight="1">
      <c r="A13" s="40" t="s">
        <v>18</v>
      </c>
      <c r="F13" s="41"/>
      <c r="G13" s="41"/>
      <c r="H13" s="41"/>
      <c r="K13" s="37"/>
    </row>
    <row r="14" spans="2:11" ht="15" customHeight="1">
      <c r="B14" s="37" t="s">
        <v>47</v>
      </c>
      <c r="D14" s="37" t="s">
        <v>29</v>
      </c>
      <c r="E14" s="37" t="s">
        <v>29</v>
      </c>
      <c r="F14" s="41">
        <f>'[1]HOJA'!D40</f>
        <v>85102</v>
      </c>
      <c r="G14" s="41"/>
      <c r="H14" s="41">
        <v>17</v>
      </c>
      <c r="J14" s="42"/>
      <c r="K14" s="37"/>
    </row>
    <row r="15" spans="2:11" ht="15" customHeight="1">
      <c r="B15" s="37" t="s">
        <v>48</v>
      </c>
      <c r="E15" s="37" t="s">
        <v>29</v>
      </c>
      <c r="F15" s="41">
        <f>'[1]HOJA'!H41</f>
        <v>20524</v>
      </c>
      <c r="G15" s="41"/>
      <c r="H15" s="41">
        <v>20</v>
      </c>
      <c r="J15" s="42"/>
      <c r="K15" s="37"/>
    </row>
    <row r="16" spans="2:11" ht="15" customHeight="1">
      <c r="B16" s="37" t="s">
        <v>19</v>
      </c>
      <c r="E16" s="37" t="s">
        <v>29</v>
      </c>
      <c r="F16" s="41">
        <v>0</v>
      </c>
      <c r="G16" s="41"/>
      <c r="H16" s="41">
        <v>13</v>
      </c>
      <c r="J16" s="42"/>
      <c r="K16" s="37"/>
    </row>
    <row r="17" spans="5:10" ht="12" customHeight="1">
      <c r="E17" s="37" t="s">
        <v>29</v>
      </c>
      <c r="F17" s="41"/>
      <c r="G17" s="41"/>
      <c r="H17" s="41"/>
      <c r="J17" s="42"/>
    </row>
    <row r="18" spans="1:10" ht="15" customHeight="1">
      <c r="A18" s="37" t="s">
        <v>11</v>
      </c>
      <c r="F18" s="41"/>
      <c r="G18" s="41"/>
      <c r="H18" s="41"/>
      <c r="J18" s="42"/>
    </row>
    <row r="19" spans="2:10" ht="15" customHeight="1">
      <c r="B19" s="37" t="s">
        <v>21</v>
      </c>
      <c r="E19" s="37" t="s">
        <v>29</v>
      </c>
      <c r="F19" s="41">
        <f>'[1]HOJA'!H47</f>
        <v>-740</v>
      </c>
      <c r="G19" s="41"/>
      <c r="H19" s="41">
        <v>-1</v>
      </c>
      <c r="J19" s="42"/>
    </row>
    <row r="20" spans="2:10" ht="15" customHeight="1">
      <c r="B20" s="37" t="s">
        <v>20</v>
      </c>
      <c r="E20" s="37" t="s">
        <v>29</v>
      </c>
      <c r="F20" s="41">
        <f>'[1]HOJA'!H48</f>
        <v>-98704</v>
      </c>
      <c r="G20" s="41"/>
      <c r="H20" s="41">
        <v>-33</v>
      </c>
      <c r="J20" s="42"/>
    </row>
    <row r="21" spans="2:10" ht="15" customHeight="1">
      <c r="B21" s="37" t="s">
        <v>22</v>
      </c>
      <c r="E21" s="37" t="s">
        <v>29</v>
      </c>
      <c r="F21" s="43">
        <v>-6</v>
      </c>
      <c r="G21" s="41"/>
      <c r="H21" s="43">
        <v>-49</v>
      </c>
      <c r="J21" s="42"/>
    </row>
    <row r="22" spans="1:8" ht="15" customHeight="1">
      <c r="A22" s="40" t="s">
        <v>56</v>
      </c>
      <c r="E22" s="37" t="s">
        <v>29</v>
      </c>
      <c r="F22" s="41"/>
      <c r="G22" s="41"/>
      <c r="H22" s="41"/>
    </row>
    <row r="23" spans="2:10" ht="15" customHeight="1">
      <c r="B23" s="40" t="s">
        <v>61</v>
      </c>
      <c r="F23" s="9">
        <f>SUM(F14:F21)</f>
        <v>6176</v>
      </c>
      <c r="G23" s="41"/>
      <c r="H23" s="9">
        <v>-33</v>
      </c>
      <c r="J23" s="10"/>
    </row>
    <row r="24" spans="6:8" ht="8.25" customHeight="1">
      <c r="F24" s="41"/>
      <c r="G24" s="41"/>
      <c r="H24" s="41"/>
    </row>
    <row r="25" spans="1:8" ht="15" customHeight="1">
      <c r="A25" s="40" t="s">
        <v>34</v>
      </c>
      <c r="F25" s="41"/>
      <c r="G25" s="41"/>
      <c r="H25" s="41"/>
    </row>
    <row r="26" spans="2:10" ht="15" customHeight="1">
      <c r="B26" s="37" t="s">
        <v>55</v>
      </c>
      <c r="E26" s="37" t="s">
        <v>29</v>
      </c>
      <c r="F26" s="10">
        <f>'[1]HOJA'!K19</f>
        <v>-11908</v>
      </c>
      <c r="G26" s="42"/>
      <c r="H26" s="10">
        <v>-2</v>
      </c>
      <c r="J26" s="10"/>
    </row>
    <row r="27" spans="2:10" ht="15" customHeight="1">
      <c r="B27" s="37" t="s">
        <v>70</v>
      </c>
      <c r="E27" s="37" t="s">
        <v>29</v>
      </c>
      <c r="F27" s="9">
        <f>'[1]HOJA'!K13</f>
        <v>5194</v>
      </c>
      <c r="G27" s="41"/>
      <c r="H27" s="9">
        <v>0</v>
      </c>
      <c r="J27" s="10"/>
    </row>
    <row r="28" spans="1:8" ht="15" customHeight="1">
      <c r="A28" s="40" t="s">
        <v>56</v>
      </c>
      <c r="F28" s="42"/>
      <c r="G28" s="42"/>
      <c r="H28" s="42"/>
    </row>
    <row r="29" spans="2:10" ht="15" customHeight="1">
      <c r="B29" s="40" t="s">
        <v>62</v>
      </c>
      <c r="F29" s="9">
        <f>+F26+F27</f>
        <v>-6714</v>
      </c>
      <c r="G29" s="41"/>
      <c r="H29" s="9">
        <f>+H26+H27</f>
        <v>-2</v>
      </c>
      <c r="J29" s="10"/>
    </row>
    <row r="30" spans="6:10" ht="13.5" customHeight="1">
      <c r="F30" s="41"/>
      <c r="G30" s="41"/>
      <c r="H30" s="41"/>
      <c r="J30" s="42"/>
    </row>
    <row r="31" spans="1:11" s="40" customFormat="1" ht="15" customHeight="1">
      <c r="A31" s="40" t="s">
        <v>27</v>
      </c>
      <c r="F31" s="44"/>
      <c r="G31" s="44"/>
      <c r="H31" s="44"/>
      <c r="I31" s="45"/>
      <c r="J31" s="46"/>
      <c r="K31" s="45"/>
    </row>
    <row r="32" spans="2:11" s="40" customFormat="1" ht="15" customHeight="1">
      <c r="B32" s="37" t="s">
        <v>53</v>
      </c>
      <c r="F32" s="41">
        <v>0</v>
      </c>
      <c r="G32" s="44"/>
      <c r="H32" s="41">
        <v>50</v>
      </c>
      <c r="I32" s="45"/>
      <c r="J32" s="42"/>
      <c r="K32" s="45"/>
    </row>
    <row r="33" spans="2:10" ht="15" customHeight="1">
      <c r="B33" s="1" t="s">
        <v>42</v>
      </c>
      <c r="F33" s="9">
        <v>0</v>
      </c>
      <c r="G33" s="41"/>
      <c r="H33" s="9">
        <v>-8</v>
      </c>
      <c r="J33" s="10"/>
    </row>
    <row r="34" spans="1:8" ht="15" customHeight="1">
      <c r="A34" s="40" t="s">
        <v>63</v>
      </c>
      <c r="F34" s="41"/>
      <c r="G34" s="41"/>
      <c r="H34" s="41"/>
    </row>
    <row r="35" spans="2:10" ht="15" customHeight="1">
      <c r="B35" s="40" t="s">
        <v>64</v>
      </c>
      <c r="F35" s="9">
        <f>SUM(F32:F33)</f>
        <v>0</v>
      </c>
      <c r="G35" s="42"/>
      <c r="H35" s="9">
        <v>42</v>
      </c>
      <c r="J35" s="10"/>
    </row>
    <row r="36" spans="6:10" ht="12" customHeight="1">
      <c r="F36" s="8"/>
      <c r="G36" s="41"/>
      <c r="H36" s="8"/>
      <c r="J36" s="12"/>
    </row>
    <row r="37" spans="1:10" ht="15" customHeight="1">
      <c r="A37" s="37" t="s">
        <v>77</v>
      </c>
      <c r="F37" s="10">
        <f>F23+F29-F33</f>
        <v>-538</v>
      </c>
      <c r="G37" s="41"/>
      <c r="H37" s="10">
        <v>7</v>
      </c>
      <c r="J37" s="10"/>
    </row>
    <row r="38" spans="1:10" ht="15" customHeight="1">
      <c r="A38" s="37" t="s">
        <v>54</v>
      </c>
      <c r="F38" s="11">
        <f>'[1]HOJA'!D12</f>
        <v>7773</v>
      </c>
      <c r="G38" s="41"/>
      <c r="H38" s="11">
        <v>1</v>
      </c>
      <c r="J38" s="12"/>
    </row>
    <row r="39" spans="6:10" ht="7.5" customHeight="1">
      <c r="F39" s="8"/>
      <c r="G39" s="41"/>
      <c r="H39" s="8"/>
      <c r="J39" s="12"/>
    </row>
    <row r="40" spans="1:10" ht="15" customHeight="1" thickBot="1">
      <c r="A40" s="40" t="s">
        <v>67</v>
      </c>
      <c r="D40" s="37" t="s">
        <v>29</v>
      </c>
      <c r="F40" s="47">
        <f>SUM(F37:F38)</f>
        <v>7235</v>
      </c>
      <c r="G40" s="41"/>
      <c r="H40" s="47">
        <v>8</v>
      </c>
      <c r="J40" s="12"/>
    </row>
    <row r="41" spans="6:11" ht="16.5" customHeight="1" thickTop="1">
      <c r="F41" s="8"/>
      <c r="G41" s="41"/>
      <c r="H41" s="8"/>
      <c r="K41" s="42"/>
    </row>
    <row r="42" spans="1:8" ht="15" customHeight="1">
      <c r="A42" s="40" t="s">
        <v>50</v>
      </c>
      <c r="F42" s="8"/>
      <c r="G42" s="41"/>
      <c r="H42" s="8"/>
    </row>
    <row r="43" spans="1:8" ht="15" customHeight="1">
      <c r="A43" s="40"/>
      <c r="B43" s="40" t="s">
        <v>68</v>
      </c>
      <c r="F43" s="8"/>
      <c r="G43" s="41"/>
      <c r="H43" s="8"/>
    </row>
    <row r="44" spans="2:10" ht="15" customHeight="1">
      <c r="B44" s="1" t="s">
        <v>71</v>
      </c>
      <c r="D44" s="37" t="s">
        <v>29</v>
      </c>
      <c r="F44" s="8">
        <f>'[1]Resultado'!I35</f>
        <v>4963</v>
      </c>
      <c r="G44" s="41"/>
      <c r="H44" s="8">
        <v>-1</v>
      </c>
      <c r="J44" s="12"/>
    </row>
    <row r="45" spans="6:11" ht="16.5" customHeight="1">
      <c r="F45" s="42"/>
      <c r="G45" s="42"/>
      <c r="H45" s="42"/>
      <c r="J45" s="42"/>
      <c r="K45" s="37"/>
    </row>
    <row r="46" spans="1:11" ht="15" customHeight="1">
      <c r="A46" s="48" t="s">
        <v>28</v>
      </c>
      <c r="B46" s="48"/>
      <c r="F46" s="11">
        <f>SUM(F47:F53)</f>
        <v>-4916</v>
      </c>
      <c r="G46" s="41"/>
      <c r="H46" s="11">
        <f>SUM(H47:H53)</f>
        <v>-20</v>
      </c>
      <c r="J46" s="12"/>
      <c r="K46" s="37"/>
    </row>
    <row r="47" spans="2:11" ht="15" customHeight="1">
      <c r="B47" s="48" t="s">
        <v>45</v>
      </c>
      <c r="E47" s="37" t="s">
        <v>29</v>
      </c>
      <c r="F47" s="8">
        <f>'[1]HOJA'!J16</f>
        <v>1330</v>
      </c>
      <c r="G47" s="41"/>
      <c r="H47" s="8">
        <v>3</v>
      </c>
      <c r="J47" s="12"/>
      <c r="K47" s="37"/>
    </row>
    <row r="48" spans="2:11" ht="15" customHeight="1">
      <c r="B48" s="48" t="s">
        <v>69</v>
      </c>
      <c r="E48" s="37" t="s">
        <v>29</v>
      </c>
      <c r="F48" s="8">
        <f>'[1]HOJA'!J15</f>
        <v>16229</v>
      </c>
      <c r="G48" s="41"/>
      <c r="H48" s="8">
        <v>-29</v>
      </c>
      <c r="J48" s="12"/>
      <c r="K48" s="37"/>
    </row>
    <row r="49" spans="2:11" ht="15" customHeight="1">
      <c r="B49" s="48" t="s">
        <v>51</v>
      </c>
      <c r="E49" s="37" t="s">
        <v>29</v>
      </c>
      <c r="F49" s="8">
        <v>0</v>
      </c>
      <c r="G49" s="41"/>
      <c r="H49" s="8">
        <v>12</v>
      </c>
      <c r="J49" s="12"/>
      <c r="K49" s="37"/>
    </row>
    <row r="50" spans="2:11" ht="15" customHeight="1">
      <c r="B50" s="48" t="s">
        <v>46</v>
      </c>
      <c r="E50" s="37" t="s">
        <v>29</v>
      </c>
      <c r="F50" s="8">
        <f>'[1]HOJA'!J25</f>
        <v>-758</v>
      </c>
      <c r="G50" s="41"/>
      <c r="H50" s="8">
        <v>2</v>
      </c>
      <c r="J50" s="12"/>
      <c r="K50" s="37"/>
    </row>
    <row r="51" spans="2:11" ht="15" customHeight="1">
      <c r="B51" s="48" t="s">
        <v>52</v>
      </c>
      <c r="E51" s="37" t="s">
        <v>29</v>
      </c>
      <c r="F51" s="8">
        <f>'[1]HOJA'!J18</f>
        <v>173</v>
      </c>
      <c r="G51" s="41"/>
      <c r="H51" s="8">
        <v>0</v>
      </c>
      <c r="J51" s="12"/>
      <c r="K51" s="37"/>
    </row>
    <row r="52" spans="2:11" ht="15" customHeight="1">
      <c r="B52" s="48" t="s">
        <v>2</v>
      </c>
      <c r="E52" s="37" t="s">
        <v>29</v>
      </c>
      <c r="F52" s="12">
        <f>'[1]HOJA'!J24</f>
        <v>1370</v>
      </c>
      <c r="G52" s="42"/>
      <c r="H52" s="12">
        <v>0</v>
      </c>
      <c r="J52" s="12"/>
      <c r="K52" s="37"/>
    </row>
    <row r="53" spans="2:11" ht="15" customHeight="1">
      <c r="B53" s="48" t="s">
        <v>30</v>
      </c>
      <c r="E53" s="37" t="s">
        <v>29</v>
      </c>
      <c r="F53" s="11">
        <f>'[1]HOJA'!J27</f>
        <v>-23260</v>
      </c>
      <c r="G53" s="41"/>
      <c r="H53" s="11">
        <v>-8</v>
      </c>
      <c r="J53" s="12"/>
      <c r="K53" s="37"/>
    </row>
    <row r="54" spans="1:11" ht="15" customHeight="1">
      <c r="A54" s="40" t="s">
        <v>56</v>
      </c>
      <c r="E54" s="37" t="s">
        <v>29</v>
      </c>
      <c r="F54" s="8"/>
      <c r="G54" s="41"/>
      <c r="H54" s="8"/>
      <c r="J54" s="12"/>
      <c r="K54" s="37"/>
    </row>
    <row r="55" spans="1:11" ht="15" customHeight="1" thickBot="1">
      <c r="A55" s="40" t="s">
        <v>49</v>
      </c>
      <c r="B55" s="40"/>
      <c r="F55" s="49">
        <f>F46+F44</f>
        <v>47</v>
      </c>
      <c r="G55" s="41"/>
      <c r="H55" s="49">
        <f>H46+H44</f>
        <v>-21</v>
      </c>
      <c r="J55" s="10"/>
      <c r="K55" s="37"/>
    </row>
    <row r="56" spans="1:11" ht="33" customHeight="1" thickTop="1">
      <c r="A56" s="40"/>
      <c r="B56" s="40"/>
      <c r="D56" s="37" t="s">
        <v>29</v>
      </c>
      <c r="K56" s="37"/>
    </row>
    <row r="57" spans="1:11" ht="15" customHeight="1">
      <c r="A57" s="50" t="s">
        <v>32</v>
      </c>
      <c r="K57" s="37"/>
    </row>
    <row r="58" spans="1:11" ht="15" customHeight="1">
      <c r="A58" s="50"/>
      <c r="K58" s="37"/>
    </row>
    <row r="59" spans="1:11" ht="15" customHeight="1">
      <c r="A59" s="50"/>
      <c r="K59" s="37"/>
    </row>
    <row r="60" spans="1:11" ht="15" customHeight="1">
      <c r="A60" s="50"/>
      <c r="K60" s="37"/>
    </row>
    <row r="61" ht="15" customHeight="1"/>
    <row r="62" spans="2:5" ht="15" customHeight="1">
      <c r="B62" s="13" t="s">
        <v>80</v>
      </c>
      <c r="E62" s="13" t="s">
        <v>81</v>
      </c>
    </row>
    <row r="63" spans="2:9" ht="15" customHeight="1">
      <c r="B63" s="13" t="s">
        <v>82</v>
      </c>
      <c r="C63" s="13"/>
      <c r="D63" s="13"/>
      <c r="E63" s="13" t="s">
        <v>83</v>
      </c>
      <c r="F63" s="13" t="s">
        <v>29</v>
      </c>
      <c r="G63" s="13"/>
      <c r="H63" s="21"/>
      <c r="I63" s="21"/>
    </row>
    <row r="64" spans="2:9" ht="15" customHeight="1">
      <c r="B64" s="13" t="s">
        <v>82</v>
      </c>
      <c r="C64" s="13" t="s">
        <v>29</v>
      </c>
      <c r="D64" s="13"/>
      <c r="E64" s="13"/>
      <c r="F64" s="13" t="s">
        <v>29</v>
      </c>
      <c r="G64" s="13"/>
      <c r="H64" s="21"/>
      <c r="I64" s="21"/>
    </row>
    <row r="65" spans="2:9" ht="15" customHeight="1">
      <c r="B65" s="13"/>
      <c r="C65" s="13"/>
      <c r="D65" s="13"/>
      <c r="E65" s="13"/>
      <c r="F65" s="13"/>
      <c r="G65" s="13"/>
      <c r="H65" s="21"/>
      <c r="I65" s="21"/>
    </row>
    <row r="66" spans="2:9" ht="15" customHeight="1">
      <c r="B66" s="13"/>
      <c r="C66" s="14" t="s">
        <v>84</v>
      </c>
      <c r="D66" s="13"/>
      <c r="E66" s="13" t="s">
        <v>29</v>
      </c>
      <c r="F66" s="13"/>
      <c r="G66" s="13"/>
      <c r="H66" s="21"/>
      <c r="I66" s="21"/>
    </row>
    <row r="67" spans="2:9" ht="15" customHeight="1">
      <c r="B67" s="13"/>
      <c r="C67" s="14" t="s">
        <v>85</v>
      </c>
      <c r="D67" s="13"/>
      <c r="E67" s="13" t="s">
        <v>29</v>
      </c>
      <c r="F67" s="13"/>
      <c r="G67" s="13"/>
      <c r="H67" s="23"/>
      <c r="I67" s="17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2018-09-12T15:59:19Z</cp:lastPrinted>
  <dcterms:created xsi:type="dcterms:W3CDTF">1999-08-11T16:45:44Z</dcterms:created>
  <dcterms:modified xsi:type="dcterms:W3CDTF">2018-09-12T16:18:00Z</dcterms:modified>
  <cp:category/>
  <cp:version/>
  <cp:contentType/>
  <cp:contentStatus/>
</cp:coreProperties>
</file>