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60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9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alvarengaF\Desktop\Publicaciones BVES\"/>
    </mc:Choice>
  </mc:AlternateContent>
  <xr:revisionPtr revIDLastSave="0" documentId="10_ncr:100080_{D7204B06-B9F5-48F8-86B4-237DCC937016}" xr6:coauthVersionLast="31" xr6:coauthVersionMax="31" xr10:uidLastSave="{00000000-0000-0000-0000-000000000000}"/>
  <bookViews>
    <workbookView xWindow="0" yWindow="0" windowWidth="28800" windowHeight="12225" activeTab="4" xr2:uid="{00000000-000D-0000-FFFF-FFFF00000000}"/>
  </bookViews>
  <sheets>
    <sheet name="BG" sheetId="1" r:id="rId1"/>
    <sheet name="ER" sheetId="3" r:id="rId2"/>
    <sheet name="CP" sheetId="2" r:id="rId3"/>
    <sheet name="FE" sheetId="4" r:id="rId4"/>
    <sheet name="EOPB" sheetId="5" r:id="rId5"/>
  </sheets>
  <definedNames>
    <definedName name="_xlnm.Print_Area" localSheetId="0">BG!$A$1:$E$75</definedName>
    <definedName name="_xlnm.Print_Area" localSheetId="2">CP!$B$1:$N$34</definedName>
    <definedName name="_xlnm.Print_Area" localSheetId="1">ER!$A$1:$F$58</definedName>
    <definedName name="_xlnm.Print_Area" localSheetId="3">FE!$A$1:$E$61</definedName>
    <definedName name="Z_35752132_581D_4525_8404_9DBC68ECECD0_.wvu.PrintArea" localSheetId="0" hidden="1">BG!$A$1:$E$75</definedName>
    <definedName name="Z_35752132_581D_4525_8404_9DBC68ECECD0_.wvu.PrintArea" localSheetId="2" hidden="1">CP!$B$1:$N$34</definedName>
    <definedName name="Z_35752132_581D_4525_8404_9DBC68ECECD0_.wvu.PrintArea" localSheetId="1" hidden="1">ER!$A$1:$F$58</definedName>
    <definedName name="Z_35752132_581D_4525_8404_9DBC68ECECD0_.wvu.PrintArea" localSheetId="3" hidden="1">FE!$A$1:$E$61</definedName>
    <definedName name="Z_35752132_581D_4525_8404_9DBC68ECECD0_.wvu.Rows" localSheetId="0" hidden="1">BG!$20:$20</definedName>
    <definedName name="Z_35752132_581D_4525_8404_9DBC68ECECD0_.wvu.Rows" localSheetId="3" hidden="1">FE!$28:$31</definedName>
    <definedName name="Z_48909D50_994C_4A4A_AFD8_BA27A5473E3B_.wvu.PrintArea" localSheetId="0" hidden="1">BG!$A$1:$E$75</definedName>
    <definedName name="Z_48909D50_994C_4A4A_AFD8_BA27A5473E3B_.wvu.PrintArea" localSheetId="2" hidden="1">CP!$B$1:$N$34</definedName>
    <definedName name="Z_48909D50_994C_4A4A_AFD8_BA27A5473E3B_.wvu.PrintArea" localSheetId="1" hidden="1">ER!$A$1:$F$58</definedName>
    <definedName name="Z_48909D50_994C_4A4A_AFD8_BA27A5473E3B_.wvu.PrintArea" localSheetId="3" hidden="1">FE!$A$1:$E$61</definedName>
    <definedName name="Z_6706F2BD_0159_441A_BB0C_0190BB90E733_.wvu.PrintArea" localSheetId="0" hidden="1">BG!$A$1:$E$75</definedName>
    <definedName name="Z_6706F2BD_0159_441A_BB0C_0190BB90E733_.wvu.PrintArea" localSheetId="2" hidden="1">CP!$B$1:$N$34</definedName>
    <definedName name="Z_6706F2BD_0159_441A_BB0C_0190BB90E733_.wvu.PrintArea" localSheetId="1" hidden="1">ER!$A$1:$F$58</definedName>
    <definedName name="Z_6706F2BD_0159_441A_BB0C_0190BB90E733_.wvu.PrintArea" localSheetId="3" hidden="1">FE!$A$1:$E$61</definedName>
    <definedName name="Z_6706F2BD_0159_441A_BB0C_0190BB90E733_.wvu.Rows" localSheetId="0" hidden="1">BG!$20:$20</definedName>
    <definedName name="Z_6706F2BD_0159_441A_BB0C_0190BB90E733_.wvu.Rows" localSheetId="3" hidden="1">FE!$28:$31</definedName>
    <definedName name="Z_71559C21_C975_4D9B_95FB_51665876E8DF_.wvu.PrintArea" localSheetId="0" hidden="1">BG!$A$1:$E$75</definedName>
    <definedName name="Z_71559C21_C975_4D9B_95FB_51665876E8DF_.wvu.PrintArea" localSheetId="2" hidden="1">CP!$B$1:$N$34</definedName>
    <definedName name="Z_71559C21_C975_4D9B_95FB_51665876E8DF_.wvu.PrintArea" localSheetId="1" hidden="1">ER!$A$1:$F$58</definedName>
    <definedName name="Z_71559C21_C975_4D9B_95FB_51665876E8DF_.wvu.PrintArea" localSheetId="3" hidden="1">FE!$A$1:$E$61</definedName>
    <definedName name="Z_870D5162_64E5_47A5_815C_7737EEA6167C_.wvu.PrintArea" localSheetId="0" hidden="1">BG!$A$1:$E$75</definedName>
    <definedName name="Z_870D5162_64E5_47A5_815C_7737EEA6167C_.wvu.PrintArea" localSheetId="2" hidden="1">CP!$B$1:$N$34</definedName>
    <definedName name="Z_870D5162_64E5_47A5_815C_7737EEA6167C_.wvu.PrintArea" localSheetId="1" hidden="1">ER!$A$1:$F$58</definedName>
    <definedName name="Z_870D5162_64E5_47A5_815C_7737EEA6167C_.wvu.PrintArea" localSheetId="3" hidden="1">FE!$A$1:$E$61</definedName>
    <definedName name="Z_870D5162_64E5_47A5_815C_7737EEA6167C_.wvu.Rows" localSheetId="0" hidden="1">BG!$20:$20</definedName>
    <definedName name="Z_870D5162_64E5_47A5_815C_7737EEA6167C_.wvu.Rows" localSheetId="3" hidden="1">FE!$28:$31</definedName>
    <definedName name="Z_9516BC4A_61B8_463E_930E_FB6B18FB19FB_.wvu.PrintArea" localSheetId="0" hidden="1">BG!$A$1:$E$75</definedName>
    <definedName name="Z_9516BC4A_61B8_463E_930E_FB6B18FB19FB_.wvu.PrintArea" localSheetId="2" hidden="1">CP!$B$1:$N$34</definedName>
    <definedName name="Z_9516BC4A_61B8_463E_930E_FB6B18FB19FB_.wvu.PrintArea" localSheetId="1" hidden="1">ER!$A$1:$F$58</definedName>
    <definedName name="Z_9516BC4A_61B8_463E_930E_FB6B18FB19FB_.wvu.PrintArea" localSheetId="3" hidden="1">FE!$A$1:$E$61</definedName>
    <definedName name="Z_9516BC4A_61B8_463E_930E_FB6B18FB19FB_.wvu.Rows" localSheetId="3" hidden="1">FE!$28:$31</definedName>
    <definedName name="Z_ADA76145_A2CE_4B80_BAA5_DF6F3979D777_.wvu.PrintArea" localSheetId="0" hidden="1">BG!$A$1:$E$69</definedName>
    <definedName name="Z_ADA76145_A2CE_4B80_BAA5_DF6F3979D777_.wvu.PrintArea" localSheetId="2" hidden="1">CP!$B$1:$N$26</definedName>
    <definedName name="Z_ADA76145_A2CE_4B80_BAA5_DF6F3979D777_.wvu.PrintArea" localSheetId="4" hidden="1">EOPB!$A$1:$F$38</definedName>
    <definedName name="Z_ADA76145_A2CE_4B80_BAA5_DF6F3979D777_.wvu.PrintArea" localSheetId="1" hidden="1">ER!$A$1:$F$52</definedName>
    <definedName name="Z_ADA76145_A2CE_4B80_BAA5_DF6F3979D777_.wvu.PrintArea" localSheetId="3" hidden="1">FE!$A$1:$E$55</definedName>
    <definedName name="Z_C8AD2ADA_0C5B_4B14_8F3B_09CA9686B98F_.wvu.PrintArea" localSheetId="0" hidden="1">BG!$A$1:$E$75</definedName>
    <definedName name="Z_C8AD2ADA_0C5B_4B14_8F3B_09CA9686B98F_.wvu.PrintArea" localSheetId="2" hidden="1">CP!$B$1:$N$34</definedName>
    <definedName name="Z_C8AD2ADA_0C5B_4B14_8F3B_09CA9686B98F_.wvu.PrintArea" localSheetId="1" hidden="1">ER!$A$1:$F$58</definedName>
    <definedName name="Z_C8AD2ADA_0C5B_4B14_8F3B_09CA9686B98F_.wvu.PrintArea" localSheetId="3" hidden="1">FE!$A$1:$E$61</definedName>
    <definedName name="Z_C8AD2ADA_0C5B_4B14_8F3B_09CA9686B98F_.wvu.Rows" localSheetId="3" hidden="1">FE!$28:$31</definedName>
  </definedNames>
  <calcPr calcId="179017"/>
  <customWorkbookViews>
    <customWorkbookView name="Julio Cesar Alvarenga Fuentes - Personal View" guid="{6706F2BD-0159-441A-BB0C-0190BB90E733}" mergeInterval="0" personalView="1" xWindow="28" yWindow="132" windowWidth="989" windowHeight="836" activeSheetId="5"/>
    <customWorkbookView name="Julio Cesar Alvarenga Fuentes - Vista personalizada" guid="{35752132-581D-4525-8404-9DBC68ECECD0}" mergeInterval="0" personalView="1" xWindow="23" yWindow="25" windowWidth="797" windowHeight="803" activeSheetId="2"/>
    <customWorkbookView name="Julio Alvarenga - Vista personalizada" guid="{C8AD2ADA-0C5B-4B14-8F3B-09CA9686B98F}" mergeInterval="0" personalView="1" maximized="1" xWindow="-8" yWindow="-8" windowWidth="1456" windowHeight="876" activeSheetId="4"/>
    <customWorkbookView name="KPMG - Personal View" guid="{ADA76145-A2CE-4B80-BAA5-DF6F3979D777}" mergeInterval="0" personalView="1" maximized="1" xWindow="-9" yWindow="-9" windowWidth="1938" windowHeight="1047" activeSheetId="4"/>
    <customWorkbookView name="Mateo - Vista personalizada" guid="{71559C21-C975-4D9B-95FB-51665876E8DF}" mergeInterval="0" personalView="1" xWindow="750" yWindow="185" windowWidth="780" windowHeight="709" activeSheetId="4"/>
    <customWorkbookView name="jalvarenga - Vista personalizada" guid="{48909D50-994C-4A4A-AFD8-BA27A5473E3B}" mergeInterval="0" personalView="1" maximized="1" xWindow="-8" yWindow="-8" windowWidth="1382" windowHeight="744" activeSheetId="4"/>
    <customWorkbookView name="jolmedo - Vista personalizada" guid="{9516BC4A-61B8-463E-930E-FB6B18FB19FB}" mergeInterval="0" personalView="1" maximized="1" xWindow="-8" yWindow="-8" windowWidth="1382" windowHeight="744" activeSheetId="3"/>
    <customWorkbookView name="Jacqueline Olmedo Gonzalez - Vista personalizada" guid="{870D5162-64E5-47A5-815C-7737EEA6167C}" mergeInterval="0" personalView="1" xWindow="720" windowWidth="720" windowHeight="860" activeSheetId="5"/>
  </customWorkbookViews>
</workbook>
</file>

<file path=xl/calcChain.xml><?xml version="1.0" encoding="utf-8"?>
<calcChain xmlns="http://schemas.openxmlformats.org/spreadsheetml/2006/main">
  <c r="C38" i="4" l="1"/>
  <c r="C33" i="4"/>
  <c r="L19" i="2"/>
  <c r="L17" i="2"/>
  <c r="N13" i="2"/>
  <c r="F24" i="3" l="1"/>
  <c r="E63" i="1"/>
  <c r="C63" i="1"/>
  <c r="E55" i="1"/>
  <c r="C55" i="1"/>
  <c r="E35" i="1"/>
  <c r="C43" i="1"/>
  <c r="C46" i="1" s="1"/>
  <c r="C22" i="4" l="1"/>
  <c r="C32" i="4" s="1"/>
  <c r="C34" i="4" s="1"/>
  <c r="E43" i="1" l="1"/>
  <c r="E46" i="1" s="1"/>
  <c r="F22" i="5" l="1"/>
  <c r="D22" i="5"/>
  <c r="N18" i="2"/>
  <c r="N19" i="2"/>
  <c r="F30" i="5" l="1"/>
  <c r="A8" i="5"/>
  <c r="D31" i="5"/>
  <c r="F31" i="5" l="1"/>
  <c r="D24" i="3"/>
  <c r="A47" i="3"/>
  <c r="E22" i="4" l="1"/>
  <c r="E32" i="4" s="1"/>
  <c r="C26" i="4" l="1"/>
  <c r="N17" i="2" l="1"/>
  <c r="N20" i="2" s="1"/>
  <c r="L20" i="2"/>
  <c r="J20" i="2"/>
  <c r="H20" i="2"/>
  <c r="F20" i="2"/>
  <c r="F33" i="3"/>
  <c r="D33" i="3"/>
  <c r="C17" i="1" l="1"/>
  <c r="J15" i="2" l="1"/>
  <c r="F15" i="2"/>
  <c r="H15" i="2"/>
  <c r="N12" i="2"/>
  <c r="E24" i="1" l="1"/>
  <c r="C24" i="1"/>
  <c r="C25" i="1" s="1"/>
  <c r="E26" i="4" l="1"/>
  <c r="E30" i="4"/>
  <c r="E34" i="4"/>
  <c r="B3" i="2"/>
  <c r="A3" i="3" s="1"/>
  <c r="A3" i="4" s="1"/>
  <c r="A3" i="5" s="1"/>
  <c r="B8" i="2"/>
  <c r="D16" i="3"/>
  <c r="D25" i="3" s="1"/>
  <c r="D28" i="3" s="1"/>
  <c r="F16" i="3"/>
  <c r="F25" i="3" s="1"/>
  <c r="F28" i="3" s="1"/>
  <c r="E17" i="1"/>
  <c r="E25" i="1" s="1"/>
  <c r="C31" i="1"/>
  <c r="E31" i="1"/>
  <c r="E36" i="1" s="1"/>
  <c r="E47" i="1" s="1"/>
  <c r="C36" i="1" l="1"/>
  <c r="C47" i="1" s="1"/>
  <c r="F35" i="3" l="1"/>
  <c r="C48" i="4"/>
  <c r="E38" i="4" l="1"/>
  <c r="E48" i="4" s="1"/>
  <c r="L14" i="2"/>
  <c r="L15" i="2" s="1"/>
  <c r="N14" i="2" l="1"/>
  <c r="N15" i="2" s="1"/>
</calcChain>
</file>

<file path=xl/sharedStrings.xml><?xml version="1.0" encoding="utf-8"?>
<sst xmlns="http://schemas.openxmlformats.org/spreadsheetml/2006/main" count="217" uniqueCount="164">
  <si>
    <t>Ingresos por servicios bursátiles y otros ingresos</t>
  </si>
  <si>
    <t>Ingresos por intereses y dividendos</t>
  </si>
  <si>
    <t>A proveedores</t>
  </si>
  <si>
    <t>De impuesto y contribuciones</t>
  </si>
  <si>
    <t>Pago de dividendos</t>
  </si>
  <si>
    <t>Efectivo al inicio del período</t>
  </si>
  <si>
    <t>Efectivo al final del período</t>
  </si>
  <si>
    <t>Resultado del período</t>
  </si>
  <si>
    <t xml:space="preserve"> </t>
  </si>
  <si>
    <t>Activo</t>
  </si>
  <si>
    <t>Notas</t>
  </si>
  <si>
    <t>Efectivo y bancos y otras instituciones financieras</t>
  </si>
  <si>
    <t>Impuestos</t>
  </si>
  <si>
    <t>Inversiones financieras a largo plazo</t>
  </si>
  <si>
    <t>Total del activo</t>
  </si>
  <si>
    <t>Pasivo</t>
  </si>
  <si>
    <t>Cuentas por pagar</t>
  </si>
  <si>
    <t>Impuestos por pagar propios</t>
  </si>
  <si>
    <t>Total del pasivo corriente</t>
  </si>
  <si>
    <t>Capital social</t>
  </si>
  <si>
    <t>Resultados acumulados de ejercicicos anteriores</t>
  </si>
  <si>
    <t>Resultados del presente ejercicio</t>
  </si>
  <si>
    <t>Total patrimonio</t>
  </si>
  <si>
    <t>Total pasivo más patrimonio</t>
  </si>
  <si>
    <t>Cuentas contingentes de compromiso y control propias</t>
  </si>
  <si>
    <t>Garantías otorgadas</t>
  </si>
  <si>
    <t>Contingentes de compromiso y control propias</t>
  </si>
  <si>
    <t>Responsabilidad por garantías otorgadas</t>
  </si>
  <si>
    <t>Total</t>
  </si>
  <si>
    <t>Ingresos de operación</t>
  </si>
  <si>
    <t>Ingresos por servicios bursátiles</t>
  </si>
  <si>
    <t>Ingresos diversos</t>
  </si>
  <si>
    <t>Resultados de operación</t>
  </si>
  <si>
    <t>Más:</t>
  </si>
  <si>
    <t>Ingresos por inversiones financieras</t>
  </si>
  <si>
    <t>Número de acciones comunes en circulación</t>
  </si>
  <si>
    <t>Valor nominal por acción</t>
  </si>
  <si>
    <t>Reservas</t>
  </si>
  <si>
    <t>Resultados del ejercicio</t>
  </si>
  <si>
    <t>Representante Legal</t>
  </si>
  <si>
    <t>Gerente General</t>
  </si>
  <si>
    <t>Contador General</t>
  </si>
  <si>
    <t>Iván Ernesto Juárez Rivera</t>
  </si>
  <si>
    <t>Julio César Alvarenga Fuentes</t>
  </si>
  <si>
    <t>Activo corriente:</t>
  </si>
  <si>
    <t>Activo no corriente:</t>
  </si>
  <si>
    <t>Total activo corriente</t>
  </si>
  <si>
    <t>Pasivo corriente:</t>
  </si>
  <si>
    <r>
      <t xml:space="preserve">Resultado </t>
    </r>
    <r>
      <rPr>
        <b/>
        <u/>
        <sz val="10"/>
        <color indexed="8"/>
        <rFont val="Univers for KPMG"/>
        <family val="2"/>
      </rPr>
      <t>acumulado</t>
    </r>
  </si>
  <si>
    <t xml:space="preserve">       operaciones bursátiles</t>
  </si>
  <si>
    <t>Flujo de efectivo por actividades de financiamiento:</t>
  </si>
  <si>
    <t>(Casa de Corredores de Bolsa)</t>
  </si>
  <si>
    <t>(San Salvador, República de El Salvador)</t>
  </si>
  <si>
    <t>Balance General Intermedio</t>
  </si>
  <si>
    <t>Resultados:</t>
  </si>
  <si>
    <t xml:space="preserve">           Representante Legal</t>
  </si>
  <si>
    <t xml:space="preserve">         Contador General</t>
  </si>
  <si>
    <t xml:space="preserve">          Contador General</t>
  </si>
  <si>
    <t>Pagos por gastos de operación de servicios bursátiles</t>
  </si>
  <si>
    <t>Pagos de remuneraciones y beneficios sociales</t>
  </si>
  <si>
    <t>Cargos y abonos por cambios netos en el activo y pasivo:</t>
  </si>
  <si>
    <t xml:space="preserve">            Representante Legal</t>
  </si>
  <si>
    <t xml:space="preserve">  actividades de operación:</t>
  </si>
  <si>
    <t xml:space="preserve">   </t>
  </si>
  <si>
    <t>Disminución en el efectivo proveniente de actividades de financiamiento</t>
  </si>
  <si>
    <t>Nota</t>
  </si>
  <si>
    <t>ATLÁNTIDA SECURITIES, S.A. DE C.V.</t>
  </si>
  <si>
    <t>Gastos pagados por anticipado</t>
  </si>
  <si>
    <t>Inmuebles</t>
  </si>
  <si>
    <t>Muebles</t>
  </si>
  <si>
    <t>Activos intangibles</t>
  </si>
  <si>
    <t>Total activo no corriente</t>
  </si>
  <si>
    <t>Revaluaciones</t>
  </si>
  <si>
    <t>Períodos de seis meses terminados el 30 de junio de 2017 y 2016</t>
  </si>
  <si>
    <t>Saldos al 30 de junio de 2017</t>
  </si>
  <si>
    <t>Saldo al 31 de diciembre de 2016</t>
  </si>
  <si>
    <t>Cuentas y documentos por cobrar relacionadas</t>
  </si>
  <si>
    <t>Pasivo no corriente:</t>
  </si>
  <si>
    <t xml:space="preserve">    Estimación para obligaciones laborales</t>
  </si>
  <si>
    <t xml:space="preserve">Total del pasivo no corriente </t>
  </si>
  <si>
    <t>Total del pasivo</t>
  </si>
  <si>
    <t xml:space="preserve">   Gastos de operación de servicios bursátiles</t>
  </si>
  <si>
    <t xml:space="preserve">     Otros gastos financieros</t>
  </si>
  <si>
    <t xml:space="preserve">   Gastos generales de administración y de personal de</t>
  </si>
  <si>
    <t>Gastos por depreciación, amortización y deterioro</t>
  </si>
  <si>
    <t xml:space="preserve">       por operaciones corrientes</t>
  </si>
  <si>
    <t>Otros pagos relativos a la operación</t>
  </si>
  <si>
    <t>Menos - pagos:</t>
  </si>
  <si>
    <t xml:space="preserve">   Más:</t>
  </si>
  <si>
    <t>Cuentas deudoras por efectivo y derechos</t>
  </si>
  <si>
    <t>por servicios de operaciones bursátiles</t>
  </si>
  <si>
    <t>Bancos</t>
  </si>
  <si>
    <t>Cuentas por cobrar</t>
  </si>
  <si>
    <t>Valores por recibir</t>
  </si>
  <si>
    <t>Valores recibidos para custodia y cobro</t>
  </si>
  <si>
    <t>Total de cuentas deudoras por servicios bursátiles</t>
  </si>
  <si>
    <t xml:space="preserve">Obligaciones por fondos recibidos de clientes </t>
  </si>
  <si>
    <t>por operaciones bursátiles</t>
  </si>
  <si>
    <t xml:space="preserve">Cuentas por pagar </t>
  </si>
  <si>
    <t>Valores por entregar</t>
  </si>
  <si>
    <t>Control de valores recibidos para custodia</t>
  </si>
  <si>
    <t>Total de cuentas acreedoras por servicios bursátiles</t>
  </si>
  <si>
    <t>(Cifras en Miles de Dólares de los Estados Unidos de América)</t>
  </si>
  <si>
    <t>Revaluación de inversiones</t>
  </si>
  <si>
    <t>Patrimonio Neto</t>
  </si>
  <si>
    <t>Reserva legal</t>
  </si>
  <si>
    <t>Ingresos:</t>
  </si>
  <si>
    <t>Gastos:</t>
  </si>
  <si>
    <t xml:space="preserve">  Gastos financieros:</t>
  </si>
  <si>
    <t xml:space="preserve">Por compra de mobiliario y equipo </t>
  </si>
  <si>
    <t xml:space="preserve">   Depreciación y amortización del período</t>
  </si>
  <si>
    <t>(Cifras Expresadas en Miles de Dólares de los Estados Unidos de América)</t>
  </si>
  <si>
    <t xml:space="preserve">  Gastos de operación</t>
  </si>
  <si>
    <t>Total de (pérdidas) utilidades retenidas al final del período</t>
  </si>
  <si>
    <t>Disminución en el efectivo proveniente de actividades de operación</t>
  </si>
  <si>
    <t>Disminución en el efectivo proveniente de actividades de inversión</t>
  </si>
  <si>
    <t>Disminución neta en el efectivo</t>
  </si>
  <si>
    <t>Aumento en cuentas y documentos por cobrar</t>
  </si>
  <si>
    <t>Aumento en impuestos por cobrar</t>
  </si>
  <si>
    <t>Pérdidas retenidas al inicio del período</t>
  </si>
  <si>
    <t>Pérdida por acción:</t>
  </si>
  <si>
    <r>
      <t xml:space="preserve">Capital </t>
    </r>
    <r>
      <rPr>
        <b/>
        <u/>
        <sz val="10"/>
        <color theme="1"/>
        <rFont val="Univers for KPMG"/>
        <family val="2"/>
      </rPr>
      <t>a</t>
    </r>
    <r>
      <rPr>
        <b/>
        <u/>
        <sz val="10"/>
        <color indexed="8"/>
        <rFont val="Univers for KPMG"/>
        <family val="2"/>
      </rPr>
      <t>ccionario</t>
    </r>
  </si>
  <si>
    <t>Estado de Operaciones Bursátiles Intermedios</t>
  </si>
  <si>
    <t xml:space="preserve"> Menos:</t>
  </si>
  <si>
    <t>Resultados del período</t>
  </si>
  <si>
    <t>Pérdida del ejercicio antes de impuestos (dólares por acción)</t>
  </si>
  <si>
    <t>Pérdida del ejercicio antes de partidas extraordinarias (dólares por acción)</t>
  </si>
  <si>
    <t>Pérdida después de partidas extraordinarias (dólares por acción)</t>
  </si>
  <si>
    <t>Revaluaciones de activos de largo plazo poseídos para la venta</t>
  </si>
  <si>
    <t>Flujos de efectivo por actividades de operación:</t>
  </si>
  <si>
    <t>Flujos de efectivo por actividades de inversión:</t>
  </si>
  <si>
    <t>Conciliación del resultado con el efectivo neto proveniente de</t>
  </si>
  <si>
    <t>(Compañía Salvadoreña, Subsidiaria de Inversiones Financieras Atlántida, S.A.)</t>
  </si>
  <si>
    <t>Al 30 de junio de 2018 (no auditado) y 31 de diciembre de 2017(auditado)</t>
  </si>
  <si>
    <t xml:space="preserve">  Inversiones financieras</t>
  </si>
  <si>
    <t>Operaciones de reporto propias</t>
  </si>
  <si>
    <t>Cuentas contingentes de control:</t>
  </si>
  <si>
    <t>Cuentas contingentes de compromiso deudoras:</t>
  </si>
  <si>
    <t>Contracuenta valores y bienes propios en custodia</t>
  </si>
  <si>
    <t>Cuentas contingentes de compromiso:</t>
  </si>
  <si>
    <t>Obligaciones y derechos por operaciones de reporto propias</t>
  </si>
  <si>
    <t>Cuentas de control acreedoras:</t>
  </si>
  <si>
    <t>GRANT THORTON, S.A. DE C.V.</t>
  </si>
  <si>
    <t>Resultados antes de intereses e impuestos</t>
  </si>
  <si>
    <t>Saldo al 31 de diciembre de 2017</t>
  </si>
  <si>
    <t>Saldos al 30 de junio de 2018</t>
  </si>
  <si>
    <t>Aumento (Disminución) en gastos pagados por anticipado</t>
  </si>
  <si>
    <t>Disminución (Aumento) en cuentas y documentos por cobrar relacionadas</t>
  </si>
  <si>
    <t>Disminución en cuentas por pagar</t>
  </si>
  <si>
    <t>Disminución en impuestos por pagar propios</t>
  </si>
  <si>
    <t xml:space="preserve">Operaciones deudoras con bancos </t>
  </si>
  <si>
    <t xml:space="preserve">Operaciones acreedoras con bancos </t>
  </si>
  <si>
    <t>Las notas que acompañan son parte integral de los estados financieros intermedios.</t>
  </si>
  <si>
    <t>Auditor Externo inscripción No.1513</t>
  </si>
  <si>
    <t>Arturo Hernan Medrano Castañeda</t>
  </si>
  <si>
    <t>(Expresado en Miles de Dólares de los Estados Unidos de América)</t>
  </si>
  <si>
    <t xml:space="preserve">Estado de Resultados Intermedios </t>
  </si>
  <si>
    <t>Al 30 de junio de 2018 y 2017 (no auditado)</t>
  </si>
  <si>
    <t>(Expresado en miles de dólares de los Estados Unidos de América, excepto datos por acción)</t>
  </si>
  <si>
    <t xml:space="preserve">                                 Gerente General</t>
  </si>
  <si>
    <t xml:space="preserve">Estados de Cambios en el Patrimonio Neto Intermedios </t>
  </si>
  <si>
    <t>Auditor Externo Inscripción No.1513</t>
  </si>
  <si>
    <t xml:space="preserve">Estados de Flujos de Efectivo Intermedios </t>
  </si>
  <si>
    <t>Auditor Externo Inscripción No. 1513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</si>
</sst>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_-* #,##0.00_-;\(\ \ \ \ \ \ \ \ \ \ \ \ * #,##0.00\)_-;_-* &quot;-&quot;??_-;_-@_-"/>
    <numFmt numFmtId="167" formatCode="0_);\(0\)"/>
  </numFmts>
  <fonts count="17">
    <font>
      <sz val="11"/>
      <color theme="1"/>
      <name val="Calibri"/>
      <family val="2"/>
      <scheme val="minor"/>
    </font>
    <font>
      <b/>
      <u/>
      <sz val="10"/>
      <color indexed="8"/>
      <name val="Univers for KPMG"/>
      <family val="2"/>
    </font>
    <font>
      <b/>
      <sz val="10"/>
      <name val="Univers for KPMG"/>
      <family val="2"/>
    </font>
    <font>
      <sz val="10"/>
      <name val="Univers for KPMG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Univers for KPMG"/>
      <family val="2"/>
    </font>
    <font>
      <b/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i/>
      <sz val="10"/>
      <color theme="1"/>
      <name val="Univers for KPMG"/>
      <family val="2"/>
    </font>
    <font>
      <b/>
      <sz val="10"/>
      <color theme="0"/>
      <name val="Univers for KPMG"/>
      <family val="2"/>
    </font>
    <font>
      <sz val="10"/>
      <color theme="0"/>
      <name val="Univers for KPMG"/>
      <family val="2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i/>
      <sz val="10"/>
      <name val="Univers for KPMG"/>
      <family val="2"/>
    </font>
    <font>
      <b/>
      <u val="singleAccounting"/>
      <sz val="10"/>
      <color theme="1"/>
      <name val="Univers for KPMG"/>
      <family val="2"/>
    </font>
    <font>
      <b/>
      <u/>
      <sz val="10"/>
      <name val="Univers for KPMG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  <xf numFmtId="0" fontId="5" fillId="0" borderId="0"/>
  </cellStyleXfs>
  <cellXfs count="225">
    <xf numFmtId="0" fontId="0" fillId="0" borderId="0" xfId="0"/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65" fontId="6" fillId="0" borderId="0" xfId="2" applyNumberFormat="1" applyFont="1" applyBorder="1" applyAlignment="1">
      <alignment horizontal="right" wrapText="1"/>
    </xf>
    <xf numFmtId="164" fontId="6" fillId="0" borderId="0" xfId="1" applyNumberFormat="1" applyFont="1" applyBorder="1"/>
    <xf numFmtId="165" fontId="6" fillId="0" borderId="0" xfId="0" applyNumberFormat="1" applyFont="1" applyBorder="1"/>
    <xf numFmtId="165" fontId="6" fillId="0" borderId="0" xfId="0" applyNumberFormat="1" applyFont="1" applyBorder="1" applyAlignment="1">
      <alignment horizontal="right" wrapText="1"/>
    </xf>
    <xf numFmtId="43" fontId="6" fillId="0" borderId="0" xfId="1" applyFont="1" applyBorder="1"/>
    <xf numFmtId="164" fontId="6" fillId="0" borderId="0" xfId="0" applyNumberFormat="1" applyFont="1" applyBorder="1"/>
    <xf numFmtId="43" fontId="6" fillId="0" borderId="0" xfId="1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3" fillId="0" borderId="0" xfId="0" applyFont="1" applyFill="1" applyAlignment="1">
      <alignment horizontal="center"/>
    </xf>
    <xf numFmtId="0" fontId="2" fillId="0" borderId="0" xfId="0" applyFont="1" applyAlignment="1"/>
    <xf numFmtId="0" fontId="3" fillId="0" borderId="0" xfId="0" applyFont="1" applyFill="1"/>
    <xf numFmtId="0" fontId="2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6" fillId="0" borderId="0" xfId="0" applyFont="1" applyAlignment="1">
      <alignment horizontal="left" indent="1"/>
    </xf>
    <xf numFmtId="39" fontId="6" fillId="0" borderId="0" xfId="1" applyNumberFormat="1" applyFont="1"/>
    <xf numFmtId="39" fontId="6" fillId="0" borderId="0" xfId="1" applyNumberFormat="1" applyFont="1" applyBorder="1" applyAlignment="1">
      <alignment horizontal="right" wrapText="1"/>
    </xf>
    <xf numFmtId="39" fontId="6" fillId="0" borderId="0" xfId="0" applyNumberFormat="1" applyFont="1"/>
    <xf numFmtId="39" fontId="6" fillId="0" borderId="0" xfId="1" applyNumberFormat="1" applyFont="1" applyBorder="1"/>
    <xf numFmtId="0" fontId="9" fillId="0" borderId="0" xfId="0" applyFont="1" applyAlignment="1">
      <alignment horizontal="left"/>
    </xf>
    <xf numFmtId="0" fontId="6" fillId="0" borderId="1" xfId="0" applyFont="1" applyBorder="1"/>
    <xf numFmtId="0" fontId="7" fillId="0" borderId="0" xfId="0" applyFont="1" applyAlignment="1">
      <alignment horizontal="center" wrapText="1"/>
    </xf>
    <xf numFmtId="43" fontId="6" fillId="0" borderId="0" xfId="1" applyFont="1"/>
    <xf numFmtId="43" fontId="7" fillId="0" borderId="0" xfId="1" applyFont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43" fontId="6" fillId="0" borderId="0" xfId="1" applyFont="1" applyAlignment="1">
      <alignment horizontal="left"/>
    </xf>
    <xf numFmtId="43" fontId="6" fillId="0" borderId="0" xfId="1" applyFont="1" applyBorder="1" applyAlignment="1">
      <alignment horizontal="left"/>
    </xf>
    <xf numFmtId="0" fontId="10" fillId="0" borderId="0" xfId="0" applyFont="1" applyAlignment="1">
      <alignment horizontal="center" wrapText="1"/>
    </xf>
    <xf numFmtId="0" fontId="11" fillId="0" borderId="0" xfId="0" applyFont="1"/>
    <xf numFmtId="43" fontId="6" fillId="0" borderId="0" xfId="1" applyFont="1" applyAlignment="1">
      <alignment horizontal="center"/>
    </xf>
    <xf numFmtId="0" fontId="6" fillId="0" borderId="0" xfId="1" applyNumberFormat="1" applyFont="1" applyAlignment="1">
      <alignment horizontal="center"/>
    </xf>
    <xf numFmtId="43" fontId="7" fillId="0" borderId="0" xfId="1" applyFont="1" applyAlignment="1">
      <alignment horizontal="left"/>
    </xf>
    <xf numFmtId="39" fontId="6" fillId="0" borderId="2" xfId="1" applyNumberFormat="1" applyFont="1" applyBorder="1"/>
    <xf numFmtId="43" fontId="6" fillId="0" borderId="0" xfId="1" applyFont="1" applyAlignment="1">
      <alignment horizontal="left" indent="1"/>
    </xf>
    <xf numFmtId="43" fontId="6" fillId="0" borderId="0" xfId="1" applyFont="1" applyAlignment="1">
      <alignment horizontal="left" indent="2"/>
    </xf>
    <xf numFmtId="43" fontId="6" fillId="0" borderId="1" xfId="1" applyFont="1" applyBorder="1"/>
    <xf numFmtId="43" fontId="6" fillId="0" borderId="0" xfId="1" applyNumberFormat="1" applyFont="1"/>
    <xf numFmtId="166" fontId="6" fillId="0" borderId="0" xfId="0" applyNumberFormat="1" applyFont="1"/>
    <xf numFmtId="166" fontId="6" fillId="0" borderId="0" xfId="1" applyNumberFormat="1" applyFont="1"/>
    <xf numFmtId="165" fontId="6" fillId="0" borderId="0" xfId="0" applyNumberFormat="1" applyFont="1"/>
    <xf numFmtId="166" fontId="6" fillId="0" borderId="0" xfId="1" applyNumberFormat="1" applyFont="1" applyBorder="1" applyAlignment="1">
      <alignment horizontal="right" wrapText="1"/>
    </xf>
    <xf numFmtId="0" fontId="7" fillId="0" borderId="0" xfId="0" applyFont="1" applyAlignment="1"/>
    <xf numFmtId="0" fontId="3" fillId="0" borderId="0" xfId="0" applyFont="1" applyFill="1" applyAlignment="1"/>
    <xf numFmtId="0" fontId="6" fillId="0" borderId="0" xfId="0" applyFont="1" applyAlignment="1">
      <alignment horizontal="left" indent="2"/>
    </xf>
    <xf numFmtId="166" fontId="6" fillId="0" borderId="1" xfId="1" applyNumberFormat="1" applyFont="1" applyBorder="1"/>
    <xf numFmtId="43" fontId="6" fillId="0" borderId="1" xfId="1" applyNumberFormat="1" applyFont="1" applyBorder="1"/>
    <xf numFmtId="0" fontId="7" fillId="0" borderId="0" xfId="0" applyFont="1" applyAlignment="1">
      <alignment horizontal="left"/>
    </xf>
    <xf numFmtId="43" fontId="7" fillId="0" borderId="0" xfId="1" applyFont="1" applyAlignment="1">
      <alignment horizontal="left"/>
    </xf>
    <xf numFmtId="37" fontId="6" fillId="0" borderId="0" xfId="0" applyNumberFormat="1" applyFont="1" applyAlignment="1">
      <alignment horizontal="left" indent="1"/>
    </xf>
    <xf numFmtId="37" fontId="6" fillId="0" borderId="0" xfId="0" applyNumberFormat="1" applyFont="1"/>
    <xf numFmtId="37" fontId="6" fillId="0" borderId="0" xfId="0" applyNumberFormat="1" applyFont="1" applyAlignment="1">
      <alignment horizontal="center"/>
    </xf>
    <xf numFmtId="37" fontId="6" fillId="0" borderId="0" xfId="1" applyNumberFormat="1" applyFont="1"/>
    <xf numFmtId="37" fontId="7" fillId="0" borderId="0" xfId="0" applyNumberFormat="1" applyFont="1"/>
    <xf numFmtId="37" fontId="8" fillId="0" borderId="0" xfId="0" applyNumberFormat="1" applyFont="1"/>
    <xf numFmtId="1" fontId="6" fillId="0" borderId="0" xfId="0" applyNumberFormat="1" applyFont="1" applyBorder="1"/>
    <xf numFmtId="44" fontId="6" fillId="0" borderId="0" xfId="2" applyNumberFormat="1" applyFont="1" applyBorder="1" applyAlignment="1">
      <alignment horizontal="right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39" fontId="6" fillId="0" borderId="0" xfId="1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3" fillId="0" borderId="0" xfId="0" applyFont="1" applyFill="1" applyAlignment="1">
      <alignment horizontal="right"/>
    </xf>
    <xf numFmtId="43" fontId="6" fillId="0" borderId="0" xfId="1" applyNumberFormat="1" applyFont="1" applyBorder="1" applyAlignment="1">
      <alignment horizontal="right" wrapText="1"/>
    </xf>
    <xf numFmtId="1" fontId="8" fillId="0" borderId="0" xfId="0" applyNumberFormat="1" applyFont="1" applyAlignment="1">
      <alignment horizontal="center"/>
    </xf>
    <xf numFmtId="1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12" fillId="0" borderId="0" xfId="0" applyFont="1"/>
    <xf numFmtId="37" fontId="12" fillId="0" borderId="0" xfId="0" applyNumberFormat="1" applyFont="1"/>
    <xf numFmtId="43" fontId="8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2" fontId="6" fillId="0" borderId="0" xfId="0" applyNumberFormat="1" applyFont="1"/>
    <xf numFmtId="0" fontId="13" fillId="0" borderId="0" xfId="0" applyFont="1" applyAlignment="1">
      <alignment horizontal="left"/>
    </xf>
    <xf numFmtId="43" fontId="13" fillId="0" borderId="0" xfId="1" applyFont="1" applyAlignment="1">
      <alignment horizontal="left"/>
    </xf>
    <xf numFmtId="39" fontId="6" fillId="0" borderId="0" xfId="1" applyNumberFormat="1" applyFont="1" applyAlignment="1">
      <alignment horizontal="right" wrapText="1"/>
    </xf>
    <xf numFmtId="39" fontId="11" fillId="0" borderId="0" xfId="1" applyNumberFormat="1" applyFont="1" applyAlignment="1">
      <alignment horizontal="right" wrapText="1"/>
    </xf>
    <xf numFmtId="39" fontId="7" fillId="0" borderId="0" xfId="1" applyNumberFormat="1" applyFont="1" applyAlignment="1">
      <alignment horizontal="right" wrapText="1"/>
    </xf>
    <xf numFmtId="39" fontId="7" fillId="0" borderId="0" xfId="1" applyNumberFormat="1" applyFont="1"/>
    <xf numFmtId="39" fontId="10" fillId="0" borderId="0" xfId="1" applyNumberFormat="1" applyFont="1"/>
    <xf numFmtId="39" fontId="11" fillId="0" borderId="0" xfId="1" applyNumberFormat="1" applyFont="1"/>
    <xf numFmtId="39" fontId="7" fillId="0" borderId="0" xfId="1" applyNumberFormat="1" applyFont="1" applyBorder="1" applyAlignment="1">
      <alignment horizontal="right" wrapText="1"/>
    </xf>
    <xf numFmtId="39" fontId="6" fillId="0" borderId="0" xfId="1" applyNumberFormat="1" applyFont="1" applyBorder="1" applyAlignment="1"/>
    <xf numFmtId="39" fontId="6" fillId="0" borderId="0" xfId="1" applyNumberFormat="1" applyFont="1" applyAlignment="1"/>
    <xf numFmtId="37" fontId="6" fillId="0" borderId="2" xfId="1" applyNumberFormat="1" applyFont="1" applyBorder="1" applyAlignment="1"/>
    <xf numFmtId="0" fontId="8" fillId="0" borderId="0" xfId="0" applyFont="1" applyAlignment="1">
      <alignment horizontal="right"/>
    </xf>
    <xf numFmtId="43" fontId="12" fillId="0" borderId="0" xfId="1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wrapText="1"/>
    </xf>
    <xf numFmtId="37" fontId="6" fillId="0" borderId="0" xfId="1" applyNumberFormat="1" applyFont="1" applyFill="1" applyBorder="1"/>
    <xf numFmtId="37" fontId="6" fillId="0" borderId="3" xfId="1" applyNumberFormat="1" applyFont="1" applyBorder="1"/>
    <xf numFmtId="37" fontId="6" fillId="0" borderId="6" xfId="1" applyNumberFormat="1" applyFont="1" applyBorder="1"/>
    <xf numFmtId="37" fontId="6" fillId="0" borderId="4" xfId="1" applyNumberFormat="1" applyFont="1" applyBorder="1"/>
    <xf numFmtId="37" fontId="6" fillId="0" borderId="0" xfId="1" applyNumberFormat="1" applyFont="1" applyBorder="1"/>
    <xf numFmtId="37" fontId="6" fillId="0" borderId="3" xfId="1" applyNumberFormat="1" applyFont="1" applyBorder="1" applyAlignment="1">
      <alignment horizontal="right"/>
    </xf>
    <xf numFmtId="37" fontId="3" fillId="0" borderId="0" xfId="1" applyNumberFormat="1" applyFont="1" applyFill="1" applyBorder="1"/>
    <xf numFmtId="37" fontId="3" fillId="0" borderId="3" xfId="1" applyNumberFormat="1" applyFont="1" applyFill="1" applyBorder="1"/>
    <xf numFmtId="37" fontId="6" fillId="0" borderId="5" xfId="1" applyNumberFormat="1" applyFont="1" applyBorder="1"/>
    <xf numFmtId="37" fontId="6" fillId="0" borderId="0" xfId="1" applyNumberFormat="1" applyFont="1" applyAlignment="1">
      <alignment horizontal="right" wrapText="1"/>
    </xf>
    <xf numFmtId="37" fontId="7" fillId="0" borderId="0" xfId="1" applyNumberFormat="1" applyFont="1" applyAlignment="1">
      <alignment horizontal="right" wrapText="1"/>
    </xf>
    <xf numFmtId="37" fontId="11" fillId="0" borderId="0" xfId="1" applyNumberFormat="1" applyFont="1"/>
    <xf numFmtId="37" fontId="10" fillId="0" borderId="0" xfId="1" applyNumberFormat="1" applyFont="1" applyBorder="1" applyAlignment="1">
      <alignment horizontal="right" wrapText="1"/>
    </xf>
    <xf numFmtId="43" fontId="6" fillId="0" borderId="0" xfId="1" applyFont="1" applyAlignment="1">
      <alignment horizontal="left" wrapText="1" indent="1"/>
    </xf>
    <xf numFmtId="0" fontId="3" fillId="0" borderId="0" xfId="0" applyFont="1" applyFill="1" applyAlignment="1">
      <alignment wrapText="1"/>
    </xf>
    <xf numFmtId="0" fontId="3" fillId="0" borderId="0" xfId="3" applyFont="1" applyFill="1" applyAlignment="1">
      <alignment horizontal="left" vertical="top" wrapText="1" indent="1"/>
    </xf>
    <xf numFmtId="0" fontId="3" fillId="0" borderId="0" xfId="3" applyFont="1" applyFill="1" applyAlignment="1">
      <alignment vertical="top" wrapText="1"/>
    </xf>
    <xf numFmtId="37" fontId="6" fillId="0" borderId="0" xfId="1" applyNumberFormat="1" applyFont="1" applyBorder="1" applyAlignment="1">
      <alignment horizontal="right" wrapText="1"/>
    </xf>
    <xf numFmtId="39" fontId="6" fillId="0" borderId="2" xfId="1" applyNumberFormat="1" applyFont="1" applyFill="1" applyBorder="1" applyAlignment="1"/>
    <xf numFmtId="0" fontId="2" fillId="0" borderId="0" xfId="0" applyFont="1" applyFill="1" applyAlignment="1">
      <alignment horizontal="left"/>
    </xf>
    <xf numFmtId="2" fontId="14" fillId="0" borderId="0" xfId="0" applyNumberFormat="1" applyFont="1" applyFill="1" applyAlignment="1">
      <alignment horizontal="left"/>
    </xf>
    <xf numFmtId="2" fontId="9" fillId="0" borderId="0" xfId="0" applyNumberFormat="1" applyFont="1" applyAlignment="1"/>
    <xf numFmtId="0" fontId="3" fillId="0" borderId="0" xfId="0" applyFont="1" applyFill="1" applyAlignment="1">
      <alignment horizontal="left"/>
    </xf>
    <xf numFmtId="43" fontId="7" fillId="0" borderId="0" xfId="4" applyFont="1" applyAlignment="1">
      <alignment horizontal="left"/>
    </xf>
    <xf numFmtId="0" fontId="5" fillId="0" borderId="0" xfId="5"/>
    <xf numFmtId="43" fontId="13" fillId="0" borderId="0" xfId="4" applyFont="1" applyAlignment="1">
      <alignment horizontal="left"/>
    </xf>
    <xf numFmtId="43" fontId="6" fillId="0" borderId="0" xfId="4" applyFont="1" applyFill="1" applyAlignment="1">
      <alignment horizontal="left"/>
    </xf>
    <xf numFmtId="43" fontId="6" fillId="0" borderId="0" xfId="4" applyFont="1" applyAlignment="1">
      <alignment horizontal="left"/>
    </xf>
    <xf numFmtId="43" fontId="6" fillId="0" borderId="1" xfId="4" applyFont="1" applyBorder="1" applyAlignment="1">
      <alignment horizontal="left" vertical="center"/>
    </xf>
    <xf numFmtId="43" fontId="7" fillId="0" borderId="0" xfId="4" applyFont="1"/>
    <xf numFmtId="43" fontId="15" fillId="0" borderId="0" xfId="4" applyFont="1" applyAlignment="1">
      <alignment horizontal="center"/>
    </xf>
    <xf numFmtId="0" fontId="8" fillId="0" borderId="0" xfId="4" applyNumberFormat="1" applyFont="1" applyAlignment="1">
      <alignment horizontal="center"/>
    </xf>
    <xf numFmtId="0" fontId="7" fillId="0" borderId="0" xfId="4" applyNumberFormat="1" applyFont="1" applyAlignment="1">
      <alignment horizontal="center"/>
    </xf>
    <xf numFmtId="43" fontId="6" fillId="0" borderId="0" xfId="4" applyFont="1" applyAlignment="1">
      <alignment horizontal="left" indent="1"/>
    </xf>
    <xf numFmtId="43" fontId="6" fillId="0" borderId="0" xfId="4" applyFont="1"/>
    <xf numFmtId="43" fontId="2" fillId="0" borderId="0" xfId="4" applyFont="1" applyAlignment="1">
      <alignment horizontal="left" indent="1"/>
    </xf>
    <xf numFmtId="43" fontId="6" fillId="0" borderId="0" xfId="4" applyFont="1" applyAlignment="1">
      <alignment horizontal="left" indent="2"/>
    </xf>
    <xf numFmtId="39" fontId="6" fillId="0" borderId="0" xfId="4" applyNumberFormat="1" applyFont="1" applyBorder="1"/>
    <xf numFmtId="0" fontId="6" fillId="0" borderId="0" xfId="4" applyNumberFormat="1" applyFont="1" applyAlignment="1">
      <alignment horizontal="center"/>
    </xf>
    <xf numFmtId="43" fontId="6" fillId="0" borderId="1" xfId="4" applyFont="1" applyBorder="1"/>
    <xf numFmtId="0" fontId="2" fillId="0" borderId="0" xfId="5" applyFont="1" applyAlignment="1">
      <alignment horizontal="left"/>
    </xf>
    <xf numFmtId="0" fontId="2" fillId="0" borderId="0" xfId="5" applyFont="1" applyAlignment="1">
      <alignment horizontal="center"/>
    </xf>
    <xf numFmtId="0" fontId="3" fillId="0" borderId="0" xfId="5" applyFont="1" applyAlignment="1">
      <alignment horizontal="left"/>
    </xf>
    <xf numFmtId="0" fontId="3" fillId="0" borderId="0" xfId="5" applyFont="1" applyFill="1" applyAlignment="1">
      <alignment horizontal="center"/>
    </xf>
    <xf numFmtId="0" fontId="3" fillId="0" borderId="0" xfId="5" applyFont="1" applyAlignment="1">
      <alignment horizontal="center"/>
    </xf>
    <xf numFmtId="37" fontId="3" fillId="0" borderId="3" xfId="1" applyNumberFormat="1" applyFont="1" applyFill="1" applyBorder="1" applyAlignment="1">
      <alignment horizontal="right" vertical="top" wrapText="1"/>
    </xf>
    <xf numFmtId="37" fontId="3" fillId="0" borderId="6" xfId="1" applyNumberFormat="1" applyFont="1" applyFill="1" applyBorder="1" applyAlignment="1">
      <alignment horizontal="right" wrapText="1"/>
    </xf>
    <xf numFmtId="37" fontId="3" fillId="0" borderId="0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center"/>
    </xf>
    <xf numFmtId="43" fontId="7" fillId="0" borderId="0" xfId="1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0" xfId="0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2" fontId="14" fillId="0" borderId="0" xfId="0" applyNumberFormat="1" applyFont="1" applyFill="1" applyAlignment="1">
      <alignment horizontal="center"/>
    </xf>
    <xf numFmtId="0" fontId="6" fillId="0" borderId="1" xfId="0" applyFont="1" applyBorder="1" applyAlignment="1">
      <alignment horizontal="center"/>
    </xf>
    <xf numFmtId="37" fontId="3" fillId="0" borderId="3" xfId="1" applyNumberFormat="1" applyFont="1" applyFill="1" applyBorder="1" applyAlignment="1">
      <alignment horizontal="right" wrapText="1"/>
    </xf>
    <xf numFmtId="37" fontId="6" fillId="0" borderId="0" xfId="1" applyNumberFormat="1" applyFont="1" applyBorder="1" applyAlignment="1">
      <alignment horizontal="right"/>
    </xf>
    <xf numFmtId="37" fontId="6" fillId="0" borderId="0" xfId="1" applyNumberFormat="1" applyFont="1" applyAlignment="1">
      <alignment horizontal="right"/>
    </xf>
    <xf numFmtId="37" fontId="6" fillId="0" borderId="5" xfId="1" applyNumberFormat="1" applyFont="1" applyBorder="1" applyAlignment="1">
      <alignment horizontal="right"/>
    </xf>
    <xf numFmtId="37" fontId="6" fillId="0" borderId="6" xfId="1" applyNumberFormat="1" applyFont="1" applyBorder="1" applyAlignment="1">
      <alignment horizontal="right"/>
    </xf>
    <xf numFmtId="37" fontId="6" fillId="0" borderId="0" xfId="0" applyNumberFormat="1" applyFont="1" applyBorder="1"/>
    <xf numFmtId="37" fontId="6" fillId="0" borderId="0" xfId="0" applyNumberFormat="1" applyFont="1" applyAlignment="1">
      <alignment horizontal="right"/>
    </xf>
    <xf numFmtId="37" fontId="6" fillId="0" borderId="3" xfId="1" applyNumberFormat="1" applyFont="1" applyBorder="1" applyAlignment="1"/>
    <xf numFmtId="39" fontId="6" fillId="0" borderId="0" xfId="1" applyNumberFormat="1" applyFont="1" applyFill="1" applyBorder="1" applyAlignment="1"/>
    <xf numFmtId="37" fontId="12" fillId="0" borderId="0" xfId="1" applyNumberFormat="1" applyFont="1"/>
    <xf numFmtId="167" fontId="6" fillId="0" borderId="0" xfId="4" applyNumberFormat="1" applyFont="1" applyBorder="1"/>
    <xf numFmtId="167" fontId="5" fillId="0" borderId="0" xfId="5" applyNumberFormat="1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vertical="center" indent="3"/>
    </xf>
    <xf numFmtId="37" fontId="6" fillId="0" borderId="0" xfId="4" applyNumberFormat="1" applyFont="1" applyBorder="1"/>
    <xf numFmtId="37" fontId="5" fillId="0" borderId="0" xfId="5" applyNumberFormat="1" applyFont="1"/>
    <xf numFmtId="37" fontId="6" fillId="0" borderId="5" xfId="4" applyNumberFormat="1" applyFont="1" applyBorder="1"/>
    <xf numFmtId="0" fontId="7" fillId="0" borderId="0" xfId="0" applyFont="1" applyAlignment="1">
      <alignment horizontal="left"/>
    </xf>
    <xf numFmtId="43" fontId="6" fillId="0" borderId="0" xfId="1" applyFont="1" applyAlignment="1"/>
    <xf numFmtId="39" fontId="6" fillId="0" borderId="2" xfId="1" applyNumberFormat="1" applyFont="1" applyBorder="1" applyAlignment="1"/>
    <xf numFmtId="37" fontId="6" fillId="0" borderId="6" xfId="1" applyNumberFormat="1" applyFont="1" applyFill="1" applyBorder="1"/>
    <xf numFmtId="0" fontId="3" fillId="0" borderId="0" xfId="0" applyFont="1" applyFill="1" applyAlignment="1">
      <alignment horizontal="center"/>
    </xf>
    <xf numFmtId="37" fontId="6" fillId="0" borderId="0" xfId="1" applyNumberFormat="1" applyFont="1" applyFill="1" applyAlignment="1">
      <alignment horizontal="right" wrapText="1"/>
    </xf>
    <xf numFmtId="37" fontId="6" fillId="0" borderId="6" xfId="1" applyNumberFormat="1" applyFont="1" applyFill="1" applyBorder="1" applyAlignment="1">
      <alignment horizontal="right"/>
    </xf>
    <xf numFmtId="37" fontId="6" fillId="0" borderId="0" xfId="0" applyNumberFormat="1" applyFont="1" applyAlignment="1"/>
    <xf numFmtId="0" fontId="2" fillId="0" borderId="0" xfId="0" applyFont="1" applyAlignment="1">
      <alignment horizontal="left"/>
    </xf>
    <xf numFmtId="37" fontId="6" fillId="0" borderId="3" xfId="1" applyNumberFormat="1" applyFont="1" applyFill="1" applyBorder="1"/>
    <xf numFmtId="39" fontId="6" fillId="0" borderId="0" xfId="1" applyNumberFormat="1" applyFont="1" applyFill="1"/>
    <xf numFmtId="43" fontId="6" fillId="0" borderId="0" xfId="1" applyFont="1" applyFill="1" applyAlignment="1">
      <alignment horizontal="left"/>
    </xf>
    <xf numFmtId="43" fontId="6" fillId="0" borderId="0" xfId="1" applyFont="1" applyFill="1" applyAlignment="1">
      <alignment horizontal="left" indent="2"/>
    </xf>
    <xf numFmtId="43" fontId="6" fillId="0" borderId="0" xfId="1" applyFont="1" applyFill="1" applyAlignment="1">
      <alignment horizontal="left" indent="1"/>
    </xf>
    <xf numFmtId="37" fontId="6" fillId="0" borderId="2" xfId="1" applyNumberFormat="1" applyFont="1" applyFill="1" applyBorder="1" applyAlignment="1"/>
    <xf numFmtId="37" fontId="6" fillId="0" borderId="0" xfId="1" applyNumberFormat="1" applyFont="1" applyFill="1"/>
    <xf numFmtId="37" fontId="6" fillId="0" borderId="2" xfId="1" applyNumberFormat="1" applyFont="1" applyFill="1" applyBorder="1"/>
    <xf numFmtId="37" fontId="11" fillId="0" borderId="0" xfId="1" applyNumberFormat="1" applyFont="1" applyFill="1" applyBorder="1"/>
    <xf numFmtId="37" fontId="6" fillId="0" borderId="5" xfId="1" applyNumberFormat="1" applyFont="1" applyFill="1" applyBorder="1"/>
    <xf numFmtId="37" fontId="10" fillId="0" borderId="0" xfId="1" applyNumberFormat="1" applyFont="1" applyFill="1" applyBorder="1" applyAlignment="1">
      <alignment horizontal="right" wrapText="1"/>
    </xf>
    <xf numFmtId="0" fontId="6" fillId="0" borderId="0" xfId="0" applyFont="1" applyFill="1"/>
    <xf numFmtId="0" fontId="6" fillId="0" borderId="0" xfId="0" applyFont="1" applyFill="1" applyAlignment="1">
      <alignment horizontal="left" indent="1"/>
    </xf>
    <xf numFmtId="0" fontId="6" fillId="0" borderId="0" xfId="0" applyFont="1" applyFill="1" applyAlignment="1">
      <alignment horizontal="left" indent="2"/>
    </xf>
    <xf numFmtId="0" fontId="7" fillId="0" borderId="0" xfId="0" applyFont="1" applyFill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justify"/>
    </xf>
    <xf numFmtId="0" fontId="3" fillId="0" borderId="0" xfId="0" applyFont="1" applyAlignment="1">
      <alignment vertical="top" wrapText="1"/>
    </xf>
    <xf numFmtId="0" fontId="1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43" fontId="7" fillId="0" borderId="0" xfId="1" applyFont="1" applyAlignment="1"/>
    <xf numFmtId="43" fontId="7" fillId="0" borderId="0" xfId="1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43" fontId="6" fillId="0" borderId="1" xfId="1" applyFont="1" applyBorder="1" applyAlignment="1">
      <alignment horizontal="left" vertical="center"/>
    </xf>
    <xf numFmtId="37" fontId="6" fillId="0" borderId="6" xfId="1" applyNumberFormat="1" applyFont="1" applyBorder="1" applyAlignment="1"/>
  </cellXfs>
  <cellStyles count="6">
    <cellStyle name="Comma" xfId="1" builtinId="3"/>
    <cellStyle name="Currency" xfId="2" builtinId="4"/>
    <cellStyle name="Millares 2" xfId="4" xr:uid="{00000000-0005-0000-0000-000001000000}"/>
    <cellStyle name="Normal" xfId="0" builtinId="0"/>
    <cellStyle name="Normal 2" xfId="3" xr:uid="{00000000-0005-0000-0000-000004000000}"/>
    <cellStyle name="Normal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usernames" Target="revisions/userNames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revisionHeaders" Target="revisions/revisionHeaders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50" Type="http://schemas.openxmlformats.org/officeDocument/2006/relationships/revisionLog" Target="revisionLog90.xml"/><Relationship Id="rId153" Type="http://schemas.openxmlformats.org/officeDocument/2006/relationships/revisionLog" Target="revisionLog93.xml"/><Relationship Id="rId149" Type="http://schemas.openxmlformats.org/officeDocument/2006/relationships/revisionLog" Target="revisionLog89.xml"/><Relationship Id="rId152" Type="http://schemas.openxmlformats.org/officeDocument/2006/relationships/revisionLog" Target="revisionLog92.xml"/><Relationship Id="rId151" Type="http://schemas.openxmlformats.org/officeDocument/2006/relationships/revisionLog" Target="revisionLog91.xml"/><Relationship Id="rId148" Type="http://schemas.openxmlformats.org/officeDocument/2006/relationships/revisionLog" Target="revisionLog88.xml"/><Relationship Id="rId147" Type="http://schemas.openxmlformats.org/officeDocument/2006/relationships/revisionLog" Target="revisionLog8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6F7AE84-FDA8-4AED-AA9E-84878377F3EB}" diskRevisions="1" revisionId="1666">
  <header guid="{76724103-3B50-452A-A3D0-7401FAEF7B0B}" dateTime="2018-08-28T17:59:54" maxSheetId="6" userName="Julio Cesar Alvarenga Fuentes" r:id="rId147" minRId="1593">
    <sheetIdMap count="5">
      <sheetId val="1"/>
      <sheetId val="3"/>
      <sheetId val="2"/>
      <sheetId val="4"/>
      <sheetId val="5"/>
    </sheetIdMap>
  </header>
  <header guid="{04041C59-C661-493D-AC29-C77886B160E0}" dateTime="2018-08-29T18:21:21" maxSheetId="6" userName="Julio Cesar Alvarenga Fuentes" r:id="rId148" minRId="1600" maxRId="1601">
    <sheetIdMap count="5">
      <sheetId val="1"/>
      <sheetId val="3"/>
      <sheetId val="2"/>
      <sheetId val="4"/>
      <sheetId val="5"/>
    </sheetIdMap>
  </header>
  <header guid="{78B65505-C0B3-4A8F-9024-D6AA5C9D3555}" dateTime="2018-08-29T18:22:35" maxSheetId="6" userName="Julio Cesar Alvarenga Fuentes" r:id="rId149" minRId="1608">
    <sheetIdMap count="5">
      <sheetId val="1"/>
      <sheetId val="3"/>
      <sheetId val="2"/>
      <sheetId val="4"/>
      <sheetId val="5"/>
    </sheetIdMap>
  </header>
  <header guid="{7F54053C-D8CB-4966-B735-46E6CA14933D}" dateTime="2018-08-29T18:26:06" maxSheetId="6" userName="Julio Cesar Alvarenga Fuentes" r:id="rId150" minRId="1609" maxRId="1615">
    <sheetIdMap count="5">
      <sheetId val="1"/>
      <sheetId val="3"/>
      <sheetId val="2"/>
      <sheetId val="4"/>
      <sheetId val="5"/>
    </sheetIdMap>
  </header>
  <header guid="{75F77256-BF8B-4B89-B0B5-F43FBBFAC1E7}" dateTime="2018-08-29T18:32:49" maxSheetId="6" userName="Julio Cesar Alvarenga Fuentes" r:id="rId151" minRId="1622" maxRId="1629">
    <sheetIdMap count="5">
      <sheetId val="1"/>
      <sheetId val="3"/>
      <sheetId val="2"/>
      <sheetId val="4"/>
      <sheetId val="5"/>
    </sheetIdMap>
  </header>
  <header guid="{BB70A515-12D0-43FD-B76A-F82492F2176E}" dateTime="2018-08-29T18:41:44" maxSheetId="6" userName="Julio Cesar Alvarenga Fuentes" r:id="rId152" minRId="1630" maxRId="1639">
    <sheetIdMap count="5">
      <sheetId val="1"/>
      <sheetId val="3"/>
      <sheetId val="2"/>
      <sheetId val="4"/>
      <sheetId val="5"/>
    </sheetIdMap>
  </header>
  <header guid="{86F7AE84-FDA8-4AED-AA9E-84878377F3EB}" dateTime="2018-08-29T18:44:27" maxSheetId="6" userName="Julio Cesar Alvarenga Fuentes" r:id="rId153" minRId="1646" maxRId="1666">
    <sheetIdMap count="5">
      <sheetId val="1"/>
      <sheetId val="3"/>
      <sheetId val="2"/>
      <sheetId val="4"/>
      <sheetId val="5"/>
    </sheetIdMap>
  </header>
</header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93" sId="1">
    <oc r="C77" t="inlineStr">
      <is>
        <t>Auditor Externo Reg # ***</t>
      </is>
    </oc>
    <nc r="C77" t="inlineStr">
      <is>
        <t>Auditor Externo inscripción No.1513</t>
      </is>
    </nc>
  </rcc>
  <rdn rId="0" localSheetId="1" customView="1" name="Z_6706F2BD_0159_441A_BB0C_0190BB90E733_.wvu.PrintArea" hidden="1" oldHidden="1">
    <formula>BG!$A$1:$E$77</formula>
  </rdn>
  <rdn rId="0" localSheetId="1" customView="1" name="Z_6706F2BD_0159_441A_BB0C_0190BB90E733_.wvu.Rows" hidden="1" oldHidden="1">
    <formula>BG!$21:$21</formula>
  </rdn>
  <rdn rId="0" localSheetId="3" customView="1" name="Z_6706F2BD_0159_441A_BB0C_0190BB90E733_.wvu.PrintArea" hidden="1" oldHidden="1">
    <formula>ER!$A$1:$F$64</formula>
  </rdn>
  <rdn rId="0" localSheetId="2" customView="1" name="Z_6706F2BD_0159_441A_BB0C_0190BB90E733_.wvu.PrintArea" hidden="1" oldHidden="1">
    <formula>CP!$B$1:$N$37</formula>
  </rdn>
  <rdn rId="0" localSheetId="4" customView="1" name="Z_6706F2BD_0159_441A_BB0C_0190BB90E733_.wvu.PrintArea" hidden="1" oldHidden="1">
    <formula>FE!$A$1:$E$61</formula>
  </rdn>
  <rdn rId="0" localSheetId="4" customView="1" name="Z_6706F2BD_0159_441A_BB0C_0190BB90E733_.wvu.Rows" hidden="1" oldHidden="1">
    <formula>FE!$28:$31</formula>
  </rdn>
  <rcv guid="{6706F2BD-0159-441A-BB0C-0190BB90E733}" action="add"/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600" sId="1" ref="A14:XFD14" action="deleteRow">
    <undo index="65535" exp="area" ref3D="1" dr="$A$21:$XFD$21" dn="Z_870D5162_64E5_47A5_815C_7737EEA6167C_.wvu.Rows" sId="1"/>
    <undo index="65535" exp="area" ref3D="1" dr="$A$21:$XFD$21" dn="Z_35752132_581D_4525_8404_9DBC68ECECD0_.wvu.Rows" sId="1"/>
    <undo index="65535" exp="area" ref3D="1" dr="$A$21:$XFD$21" dn="Z_6706F2BD_0159_441A_BB0C_0190BB90E733_.wvu.Rows" sId="1"/>
    <rfmt sheetId="1" xfDxf="1" sqref="A14:XFD14" start="0" length="0">
      <dxf>
        <font>
          <sz val="10"/>
          <name val="Univers for KPMG"/>
          <scheme val="none"/>
        </font>
      </dxf>
    </rfmt>
    <rcc rId="0" sId="1" dxf="1">
      <nc r="A14" t="inlineStr">
        <is>
          <t>Cuentas y documentos por cobrar</t>
        </is>
      </nc>
      <ndxf>
        <numFmt numFmtId="5" formatCode="#,##0;\-#,##0"/>
        <alignment horizontal="left" vertical="top" indent="1"/>
      </ndxf>
    </rcc>
    <rfmt sheetId="1" sqref="B14" start="0" length="0">
      <dxf>
        <numFmt numFmtId="5" formatCode="#,##0;\-#,##0"/>
        <alignment horizontal="center" vertical="top"/>
      </dxf>
    </rfmt>
    <rcc rId="0" sId="1" s="1" dxf="1" numFmtId="4">
      <nc r="C14">
        <v>0</v>
      </nc>
      <ndxf>
        <numFmt numFmtId="5" formatCode="#,##0;\-#,##0"/>
      </ndxf>
    </rcc>
    <rfmt sheetId="1" s="1" sqref="D14" start="0" length="0">
      <dxf>
        <numFmt numFmtId="5" formatCode="#,##0;\-#,##0"/>
      </dxf>
    </rfmt>
    <rcc rId="0" sId="1" s="1" dxf="1" numFmtId="4">
      <nc r="E14">
        <v>0</v>
      </nc>
      <ndxf>
        <numFmt numFmtId="5" formatCode="#,##0;\-#,##0"/>
        <alignment horizontal="right"/>
      </ndxf>
    </rcc>
    <rfmt sheetId="1" sqref="F14" start="0" length="0">
      <dxf/>
    </rfmt>
    <rfmt sheetId="1" sqref="G14" start="0" length="0">
      <dxf/>
    </rfmt>
    <rfmt sheetId="1" sqref="H14" start="0" length="0">
      <dxf/>
    </rfmt>
    <rfmt sheetId="1" sqref="I14" start="0" length="0">
      <dxf/>
    </rfmt>
    <rfmt sheetId="1" s="1" sqref="J14" start="0" length="0">
      <dxf>
        <numFmt numFmtId="164" formatCode="_-* #,##0_-;\-* #,##0_-;_-* &quot;-&quot;??_-;_-@_-"/>
      </dxf>
    </rfmt>
    <rfmt sheetId="1" s="1" sqref="K14" start="0" length="0">
      <dxf>
        <numFmt numFmtId="164" formatCode="_-* #,##0_-;\-* #,##0_-;_-* &quot;-&quot;??_-;_-@_-"/>
      </dxf>
    </rfmt>
    <rfmt sheetId="1" s="1" sqref="L14" start="0" length="0">
      <dxf>
        <numFmt numFmtId="164" formatCode="_-* #,##0_-;\-* #,##0_-;_-* &quot;-&quot;??_-;_-@_-"/>
      </dxf>
    </rfmt>
    <rfmt sheetId="1" sqref="M14" start="0" length="0">
      <dxf/>
    </rfmt>
  </rrc>
  <rcc rId="1601" sId="1">
    <oc r="A71" t="inlineStr">
      <is>
        <t>Luis Armando Montenegro Monterrosa</t>
      </is>
    </oc>
    <nc r="A71" t="inlineStr">
      <is>
        <t>Arturo Hernan Medrano Castañeda</t>
      </is>
    </nc>
  </rcc>
  <rcv guid="{6706F2BD-0159-441A-BB0C-0190BB90E733}" action="delete"/>
  <rdn rId="0" localSheetId="1" customView="1" name="Z_6706F2BD_0159_441A_BB0C_0190BB90E733_.wvu.PrintArea" hidden="1" oldHidden="1">
    <formula>BG!$A$1:$E$76</formula>
    <oldFormula>BG!$A$1:$E$76</oldFormula>
  </rdn>
  <rdn rId="0" localSheetId="1" customView="1" name="Z_6706F2BD_0159_441A_BB0C_0190BB90E733_.wvu.Rows" hidden="1" oldHidden="1">
    <formula>BG!$20:$20</formula>
    <oldFormula>BG!$20:$20</oldFormula>
  </rdn>
  <rdn rId="0" localSheetId="3" customView="1" name="Z_6706F2BD_0159_441A_BB0C_0190BB90E733_.wvu.PrintArea" hidden="1" oldHidden="1">
    <formula>ER!$A$1:$F$64</formula>
    <oldFormula>ER!$A$1:$F$64</oldFormula>
  </rdn>
  <rdn rId="0" localSheetId="2" customView="1" name="Z_6706F2BD_0159_441A_BB0C_0190BB90E733_.wvu.PrintArea" hidden="1" oldHidden="1">
    <formula>CP!$B$1:$N$37</formula>
    <oldFormula>CP!$B$1:$N$37</oldFormula>
  </rdn>
  <rdn rId="0" localSheetId="4" customView="1" name="Z_6706F2BD_0159_441A_BB0C_0190BB90E733_.wvu.PrintArea" hidden="1" oldHidden="1">
    <formula>FE!$A$1:$E$61</formula>
    <oldFormula>FE!$A$1:$E$61</oldFormula>
  </rdn>
  <rdn rId="0" localSheetId="4" customView="1" name="Z_6706F2BD_0159_441A_BB0C_0190BB90E733_.wvu.Rows" hidden="1" oldHidden="1">
    <formula>FE!$28:$31</formula>
    <oldFormula>FE!$28:$31</oldFormula>
  </rdn>
  <rcv guid="{6706F2BD-0159-441A-BB0C-0190BB90E733}" action="add"/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08" sId="1">
    <oc r="A8" t="inlineStr">
      <is>
        <t>(Cifras en Miles de Dólares de los Estados Unidos de América)</t>
      </is>
    </oc>
    <nc r="A8" t="inlineStr">
      <is>
        <t>(Expresado en Miles de Dólares de los Estados Unidos de América)</t>
      </is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09" sId="3">
    <oc r="A6" t="inlineStr">
      <is>
        <t>Estados de Resultados Intermedios (no auditados)</t>
      </is>
    </oc>
    <nc r="A6" t="inlineStr">
      <is>
        <t xml:space="preserve">Estado de Resultados Intermedios </t>
      </is>
    </nc>
  </rcc>
  <rcc rId="1610" sId="3">
    <oc r="A8" t="inlineStr">
      <is>
        <t xml:space="preserve">  Por los períodos de seis meses terminados el 30 de junio de 2018 y 2017</t>
      </is>
    </oc>
    <nc r="A8" t="inlineStr">
      <is>
        <t>Al 30 de junio de 2018 y 2017 (no auditado)</t>
      </is>
    </nc>
  </rcc>
  <rcc rId="1611" sId="3">
    <oc r="A9" t="inlineStr">
      <is>
        <t>(Cifras expresadas en miles de dólares de los Estados Unidos de América, excepto datos por acción)</t>
      </is>
    </oc>
    <nc r="A9" t="inlineStr">
      <is>
        <t>(Expresado en miles de dólares de los Estados Unidos de América, excepto datos por acción)</t>
      </is>
    </nc>
  </rcc>
  <rcc rId="1612" sId="3">
    <oc r="A59" t="inlineStr">
      <is>
        <t>Luis Armando Montenegro Monterrosa</t>
      </is>
    </oc>
    <nc r="A59" t="inlineStr">
      <is>
        <t>Arturo Hernan Medrano Castañeda</t>
      </is>
    </nc>
  </rcc>
  <rcc rId="1613" sId="3">
    <oc r="D64" t="inlineStr">
      <is>
        <t>Auditor Externo Reg # ***</t>
      </is>
    </oc>
    <nc r="D64" t="inlineStr">
      <is>
        <t>Auditor Externo inscripción No.1513</t>
      </is>
    </nc>
  </rcc>
  <rm rId="1614" sheetId="3" source="D60:F60" destination="C60:E60" sourceSheetId="3">
    <rfmt sheetId="3" sqref="C60" start="0" length="0">
      <dxf>
        <font>
          <sz val="10"/>
          <color auto="1"/>
          <name val="Univers for KPMG"/>
          <family val="2"/>
          <scheme val="none"/>
        </font>
      </dxf>
    </rfmt>
  </rm>
  <rcc rId="1615" sId="3">
    <oc r="C60" t="inlineStr">
      <is>
        <t>Gerente General</t>
      </is>
    </oc>
    <nc r="C60" t="inlineStr">
      <is>
        <t xml:space="preserve">                                 Gerente General</t>
      </is>
    </nc>
  </rcc>
  <rcv guid="{6706F2BD-0159-441A-BB0C-0190BB90E733}" action="delete"/>
  <rdn rId="0" localSheetId="1" customView="1" name="Z_6706F2BD_0159_441A_BB0C_0190BB90E733_.wvu.PrintArea" hidden="1" oldHidden="1">
    <formula>BG!$A$1:$E$76</formula>
    <oldFormula>BG!$A$1:$E$76</oldFormula>
  </rdn>
  <rdn rId="0" localSheetId="1" customView="1" name="Z_6706F2BD_0159_441A_BB0C_0190BB90E733_.wvu.Rows" hidden="1" oldHidden="1">
    <formula>BG!$20:$20</formula>
    <oldFormula>BG!$20:$20</oldFormula>
  </rdn>
  <rdn rId="0" localSheetId="3" customView="1" name="Z_6706F2BD_0159_441A_BB0C_0190BB90E733_.wvu.PrintArea" hidden="1" oldHidden="1">
    <formula>ER!$A$1:$F$64</formula>
    <oldFormula>ER!$A$1:$F$64</oldFormula>
  </rdn>
  <rdn rId="0" localSheetId="2" customView="1" name="Z_6706F2BD_0159_441A_BB0C_0190BB90E733_.wvu.PrintArea" hidden="1" oldHidden="1">
    <formula>CP!$B$1:$N$37</formula>
    <oldFormula>CP!$B$1:$N$37</oldFormula>
  </rdn>
  <rdn rId="0" localSheetId="4" customView="1" name="Z_6706F2BD_0159_441A_BB0C_0190BB90E733_.wvu.PrintArea" hidden="1" oldHidden="1">
    <formula>FE!$A$1:$E$61</formula>
    <oldFormula>FE!$A$1:$E$61</oldFormula>
  </rdn>
  <rdn rId="0" localSheetId="4" customView="1" name="Z_6706F2BD_0159_441A_BB0C_0190BB90E733_.wvu.Rows" hidden="1" oldHidden="1">
    <formula>FE!$28:$31</formula>
    <oldFormula>FE!$28:$31</oldFormula>
  </rdn>
  <rcv guid="{6706F2BD-0159-441A-BB0C-0190BB90E733}" action="add"/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3" sqref="D29" start="0" length="0">
    <dxf>
      <border>
        <left/>
        <right/>
        <top style="thin">
          <color indexed="64"/>
        </top>
        <bottom style="thin">
          <color indexed="64"/>
        </bottom>
      </border>
    </dxf>
  </rfmt>
  <rfmt sheetId="3" sqref="F29" start="0" length="0">
    <dxf>
      <border>
        <left/>
        <right/>
        <top style="thin">
          <color indexed="64"/>
        </top>
        <bottom style="thin">
          <color indexed="64"/>
        </bottom>
      </border>
    </dxf>
  </rfmt>
  <rrc rId="1622" sId="3" ref="A33:XFD33" action="deleteRow">
    <rfmt sheetId="3" xfDxf="1" s="1" sqref="A33:XFD3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cc rId="0" sId="3" s="1" dxf="1">
      <nc r="A33" t="inlineStr">
        <is>
          <t xml:space="preserve">     Gastos de operación por inversiones propias</t>
        </is>
      </nc>
      <ndxf>
        <font>
          <sz val="10"/>
          <color auto="1"/>
          <name val="Univers for KPMG"/>
          <family val="2"/>
          <scheme val="none"/>
        </font>
        <numFmt numFmtId="0" formatCode="General"/>
        <alignment vertical="top" wrapText="1"/>
      </ndxf>
    </rcc>
    <rfmt sheetId="3" s="1" sqref="B33" start="0" length="0">
      <dxf>
        <font>
          <sz val="10"/>
          <color auto="1"/>
          <name val="Univers for KPMG"/>
          <family val="2"/>
          <scheme val="none"/>
        </font>
        <numFmt numFmtId="0" formatCode="General"/>
        <alignment horizontal="center"/>
      </dxf>
    </rfmt>
    <rfmt sheetId="3" s="1" sqref="C33" start="0" length="0">
      <dxf>
        <font>
          <sz val="10"/>
          <color auto="1"/>
          <name val="Univers for KPMG"/>
          <family val="2"/>
          <scheme val="none"/>
        </font>
        <numFmt numFmtId="0" formatCode="General"/>
      </dxf>
    </rfmt>
    <rcc rId="0" sId="3" dxf="1" numFmtId="4">
      <nc r="D33">
        <v>0</v>
      </nc>
      <ndxf>
        <font>
          <sz val="10"/>
          <color auto="1"/>
          <name val="Univers for KPMG"/>
          <scheme val="none"/>
        </font>
        <numFmt numFmtId="5" formatCode="#,##0;\-#,##0"/>
      </ndxf>
    </rcc>
    <rfmt sheetId="3" sqref="E33" start="0" length="0">
      <dxf>
        <numFmt numFmtId="7" formatCode="#,##0.00;\-#,##0.00"/>
      </dxf>
    </rfmt>
    <rcc rId="0" sId="3" dxf="1" numFmtId="4">
      <nc r="F33">
        <v>0</v>
      </nc>
      <ndxf>
        <font>
          <sz val="10"/>
          <color auto="1"/>
          <name val="Univers for KPMG"/>
          <scheme val="none"/>
        </font>
        <numFmt numFmtId="5" formatCode="#,##0;\-#,##0"/>
      </ndxf>
    </rcc>
  </rrc>
  <rcc rId="1623" sId="3">
    <oc r="D29">
      <f>+D25+D27+D28</f>
    </oc>
    <nc r="D29">
      <f>+D25+D27</f>
    </nc>
  </rcc>
  <rcc rId="1624" sId="3">
    <oc r="F29">
      <f>+F25+F27+F28</f>
    </oc>
    <nc r="F29">
      <f>+F25+F27</f>
    </nc>
  </rcc>
  <rrc rId="1625" sId="3" ref="A28:XFD28" action="deleteRow">
    <rfmt sheetId="3" xfDxf="1" s="1" sqref="A28:XFD28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cc rId="0" sId="3" dxf="1">
      <nc r="A28" t="inlineStr">
        <is>
          <t>Otros ingresos</t>
        </is>
      </nc>
      <ndxf>
        <alignment horizontal="left" vertical="top" indent="1"/>
      </ndxf>
    </rcc>
    <rfmt sheetId="3" sqref="C28" start="0" length="0">
      <dxf>
        <alignment horizontal="center" vertical="top"/>
      </dxf>
    </rfmt>
    <rcc rId="0" sId="3" dxf="1" numFmtId="4">
      <nc r="D28">
        <v>0</v>
      </nc>
      <ndxf>
        <numFmt numFmtId="5" formatCode="#,##0;\-#,##0"/>
        <alignment horizontal="right" vertical="top"/>
        <border outline="0">
          <bottom style="thin">
            <color indexed="64"/>
          </bottom>
        </border>
      </ndxf>
    </rcc>
    <rfmt sheetId="3" sqref="E28" start="0" length="0">
      <dxf>
        <numFmt numFmtId="7" formatCode="#,##0.00;\-#,##0.00"/>
      </dxf>
    </rfmt>
    <rcc rId="0" sId="3" dxf="1" numFmtId="4">
      <nc r="F28">
        <v>0</v>
      </nc>
      <ndxf>
        <numFmt numFmtId="5" formatCode="#,##0;\-#,##0"/>
        <border outline="0">
          <bottom style="thin">
            <color indexed="64"/>
          </bottom>
        </border>
      </ndxf>
    </rcc>
  </rrc>
  <rcc rId="1626" sId="3" numFmtId="4">
    <oc r="D37">
      <f>SUM(D35:D36)</f>
    </oc>
    <nc r="D37">
      <v>-445</v>
    </nc>
  </rcc>
  <rcc rId="1627" sId="3" numFmtId="4">
    <oc r="F37">
      <f>SUM(F35:F36)</f>
    </oc>
    <nc r="F37">
      <v>-185</v>
    </nc>
  </rcc>
  <rcc rId="1628" sId="3" numFmtId="4">
    <oc r="D43">
      <v>660</v>
    </oc>
    <nc r="D43">
      <v>660000</v>
    </nc>
  </rcc>
  <rcc rId="1629" sId="3" numFmtId="4">
    <oc r="F43">
      <v>460</v>
    </oc>
    <nc r="F43">
      <v>460000</v>
    </nc>
  </rcc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30" sId="2">
    <oc r="B6" t="inlineStr">
      <is>
        <t>Estados de Cambios en el Patrimonio Neto Intermedios (no Auditados)</t>
      </is>
    </oc>
    <nc r="B6" t="inlineStr">
      <is>
        <t xml:space="preserve">Estados de Cambios en el Patrimonio Neto Intermedios </t>
      </is>
    </nc>
  </rcc>
  <rcc rId="1631" sId="2" odxf="1" dxf="1">
    <oc r="B7" t="inlineStr">
      <is>
        <t>Por los períodos de seis meses terminados el 30 de junio de 2018 y 2017</t>
      </is>
    </oc>
    <nc r="B7" t="inlineStr">
      <is>
        <t>Al 30 de junio de 2018 y 2017 (no auditado)</t>
      </is>
    </nc>
    <odxf>
      <font>
        <sz val="10"/>
        <name val="Univers for KPMG"/>
        <scheme val="none"/>
      </font>
    </odxf>
    <ndxf>
      <font>
        <sz val="10"/>
        <color auto="1"/>
        <name val="Univers for KPMG"/>
        <scheme val="none"/>
      </font>
    </ndxf>
  </rcc>
  <rcc rId="1632" sId="2">
    <oc r="B31" t="inlineStr">
      <is>
        <t>Luis Armando Montenegro Monterrosa</t>
      </is>
    </oc>
    <nc r="B31" t="inlineStr">
      <is>
        <t>Arturo Hernan Medrano Castañeda</t>
      </is>
    </nc>
  </rcc>
  <rfmt sheetId="2" sqref="L36" start="0" length="0">
    <dxf>
      <font>
        <sz val="10"/>
        <color auto="1"/>
        <name val="Univers for KPMG"/>
        <scheme val="none"/>
      </font>
    </dxf>
  </rfmt>
  <rcc rId="1633" sId="2">
    <oc r="M36" t="inlineStr">
      <is>
        <t>Auditor Externo Reg # ***</t>
      </is>
    </oc>
    <nc r="M36" t="inlineStr">
      <is>
        <t>Auditor Externo Inscripción No.1513</t>
      </is>
    </nc>
  </rcc>
  <rcc rId="1634" sId="4">
    <oc r="A6" t="inlineStr">
      <is>
        <t>Estados de Flujos de Efectivo Intermedios (no auditados)</t>
      </is>
    </oc>
    <nc r="A6" t="inlineStr">
      <is>
        <t xml:space="preserve">Estados de Flujos de Efectivo Intermedios </t>
      </is>
    </nc>
  </rcc>
  <rcc rId="1635" sId="4">
    <oc r="A8" t="inlineStr">
      <is>
        <t>Por los períodos de seis meses terminados el 30 de junio de 2018 y 2017</t>
      </is>
    </oc>
    <nc r="A8" t="inlineStr">
      <is>
        <t>Al 30 de junio de 2018 y 2017 (no auditado)</t>
      </is>
    </nc>
  </rcc>
  <rcc rId="1636" sId="4">
    <oc r="A56" t="inlineStr">
      <is>
        <t>Luis Armando Montenegro Monterrosa</t>
      </is>
    </oc>
    <nc r="A56" t="inlineStr">
      <is>
        <t>Arturo Hernan Medrano Castañeda</t>
      </is>
    </nc>
  </rcc>
  <rcc rId="1637" sId="4">
    <oc r="C61" t="inlineStr">
      <is>
        <t>Auditor Externo Reg # ***</t>
      </is>
    </oc>
    <nc r="C61" t="inlineStr">
      <is>
        <t>Auditor Externo Inscripción No. 1513</t>
      </is>
    </nc>
  </rcc>
  <rcc rId="1638" sId="5">
    <oc r="E58" t="inlineStr">
      <is>
        <t>Auditor Externo Reg # ***</t>
      </is>
    </oc>
    <nc r="E58" t="inlineStr">
      <is>
        <t>Auditor Externo Inscripción No. 1513</t>
      </is>
    </nc>
  </rcc>
  <rcc rId="1639" sId="5">
    <oc r="A53" t="inlineStr">
      <is>
        <t>Luis Armando Montenegro Monterrosa</t>
      </is>
    </oc>
    <nc r="A53" t="inlineStr">
      <is>
        <t>Arturo Hernan Medrano Castañeda</t>
      </is>
    </nc>
  </rcc>
  <rcv guid="{6706F2BD-0159-441A-BB0C-0190BB90E733}" action="delete"/>
  <rdn rId="0" localSheetId="1" customView="1" name="Z_6706F2BD_0159_441A_BB0C_0190BB90E733_.wvu.PrintArea" hidden="1" oldHidden="1">
    <formula>BG!$A$1:$E$76</formula>
    <oldFormula>BG!$A$1:$E$76</oldFormula>
  </rdn>
  <rdn rId="0" localSheetId="1" customView="1" name="Z_6706F2BD_0159_441A_BB0C_0190BB90E733_.wvu.Rows" hidden="1" oldHidden="1">
    <formula>BG!$20:$20</formula>
    <oldFormula>BG!$20:$20</oldFormula>
  </rdn>
  <rdn rId="0" localSheetId="3" customView="1" name="Z_6706F2BD_0159_441A_BB0C_0190BB90E733_.wvu.PrintArea" hidden="1" oldHidden="1">
    <formula>ER!$A$1:$F$62</formula>
    <oldFormula>ER!$A$1:$F$62</oldFormula>
  </rdn>
  <rdn rId="0" localSheetId="2" customView="1" name="Z_6706F2BD_0159_441A_BB0C_0190BB90E733_.wvu.PrintArea" hidden="1" oldHidden="1">
    <formula>CP!$B$1:$N$37</formula>
    <oldFormula>CP!$B$1:$N$37</oldFormula>
  </rdn>
  <rdn rId="0" localSheetId="4" customView="1" name="Z_6706F2BD_0159_441A_BB0C_0190BB90E733_.wvu.PrintArea" hidden="1" oldHidden="1">
    <formula>FE!$A$1:$E$61</formula>
    <oldFormula>FE!$A$1:$E$61</oldFormula>
  </rdn>
  <rdn rId="0" localSheetId="4" customView="1" name="Z_6706F2BD_0159_441A_BB0C_0190BB90E733_.wvu.Rows" hidden="1" oldHidden="1">
    <formula>FE!$28:$31</formula>
    <oldFormula>FE!$28:$31</oldFormula>
  </rdn>
  <rcv guid="{6706F2BD-0159-441A-BB0C-0190BB90E733}" action="add"/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646" sId="5" ref="A39:XFD39" action="deleteRow">
    <rfmt sheetId="5" xfDxf="1" s="1" sqref="A39:XFD3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theme="1"/>
          <name val="Calibri"/>
          <family val="2"/>
          <scheme val="minor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5" s="1" sqref="A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B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C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D39" start="0" length="0">
      <dxf>
        <font>
          <sz val="10"/>
          <color theme="1"/>
          <name val="Univers for KPMG"/>
          <family val="2"/>
          <scheme val="none"/>
        </font>
        <numFmt numFmtId="167" formatCode="0_);\(0\)"/>
      </dxf>
    </rfmt>
    <rfmt sheetId="5" sqref="E39" start="0" length="0">
      <dxf>
        <numFmt numFmtId="167" formatCode="0_);\(0\)"/>
      </dxf>
    </rfmt>
    <rfmt sheetId="5" s="1" sqref="F39" start="0" length="0">
      <dxf>
        <font>
          <sz val="10"/>
          <color theme="1"/>
          <name val="Univers for KPMG"/>
          <family val="2"/>
          <scheme val="none"/>
        </font>
        <numFmt numFmtId="167" formatCode="0_);\(0\)"/>
      </dxf>
    </rfmt>
  </rrc>
  <rrc rId="1647" sId="5" ref="A39:XFD39" action="deleteRow">
    <rfmt sheetId="5" xfDxf="1" s="1" sqref="A39:XFD3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theme="1"/>
          <name val="Calibri"/>
          <family val="2"/>
          <scheme val="minor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5" s="1" sqref="A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B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C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D39" start="0" length="0">
      <dxf>
        <font>
          <sz val="10"/>
          <color theme="1"/>
          <name val="Univers for KPMG"/>
          <family val="2"/>
          <scheme val="none"/>
        </font>
        <numFmt numFmtId="167" formatCode="0_);\(0\)"/>
      </dxf>
    </rfmt>
    <rfmt sheetId="5" sqref="E39" start="0" length="0">
      <dxf>
        <numFmt numFmtId="167" formatCode="0_);\(0\)"/>
      </dxf>
    </rfmt>
    <rfmt sheetId="5" s="1" sqref="F39" start="0" length="0">
      <dxf>
        <font>
          <sz val="10"/>
          <color theme="1"/>
          <name val="Univers for KPMG"/>
          <family val="2"/>
          <scheme val="none"/>
        </font>
        <numFmt numFmtId="167" formatCode="0_);\(0\)"/>
      </dxf>
    </rfmt>
  </rrc>
  <rrc rId="1648" sId="5" ref="A39:XFD39" action="deleteRow">
    <rfmt sheetId="5" xfDxf="1" s="1" sqref="A39:XFD3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theme="1"/>
          <name val="Calibri"/>
          <family val="2"/>
          <scheme val="minor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5" s="1" sqref="A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B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C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D39" start="0" length="0">
      <dxf>
        <font>
          <sz val="10"/>
          <color theme="1"/>
          <name val="Univers for KPMG"/>
          <family val="2"/>
          <scheme val="none"/>
        </font>
        <numFmt numFmtId="167" formatCode="0_);\(0\)"/>
      </dxf>
    </rfmt>
    <rfmt sheetId="5" sqref="E39" start="0" length="0">
      <dxf>
        <numFmt numFmtId="167" formatCode="0_);\(0\)"/>
      </dxf>
    </rfmt>
    <rfmt sheetId="5" s="1" sqref="F39" start="0" length="0">
      <dxf>
        <font>
          <sz val="10"/>
          <color theme="1"/>
          <name val="Univers for KPMG"/>
          <family val="2"/>
          <scheme val="none"/>
        </font>
        <numFmt numFmtId="167" formatCode="0_);\(0\)"/>
      </dxf>
    </rfmt>
  </rrc>
  <rrc rId="1649" sId="5" ref="A39:XFD39" action="deleteRow">
    <rfmt sheetId="5" xfDxf="1" s="1" sqref="A39:XFD3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theme="1"/>
          <name val="Calibri"/>
          <family val="2"/>
          <scheme val="minor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5" s="1" sqref="A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B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C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D39" start="0" length="0">
      <dxf>
        <font>
          <sz val="10"/>
          <color theme="1"/>
          <name val="Univers for KPMG"/>
          <family val="2"/>
          <scheme val="none"/>
        </font>
        <numFmt numFmtId="167" formatCode="0_);\(0\)"/>
      </dxf>
    </rfmt>
    <rfmt sheetId="5" sqref="E39" start="0" length="0">
      <dxf>
        <numFmt numFmtId="167" formatCode="0_);\(0\)"/>
      </dxf>
    </rfmt>
    <rfmt sheetId="5" s="1" sqref="F39" start="0" length="0">
      <dxf>
        <font>
          <sz val="10"/>
          <color theme="1"/>
          <name val="Univers for KPMG"/>
          <family val="2"/>
          <scheme val="none"/>
        </font>
        <numFmt numFmtId="167" formatCode="0_);\(0\)"/>
      </dxf>
    </rfmt>
  </rrc>
  <rrc rId="1650" sId="5" ref="A39:XFD39" action="deleteRow">
    <rfmt sheetId="5" xfDxf="1" s="1" sqref="A39:XFD3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theme="1"/>
          <name val="Calibri"/>
          <family val="2"/>
          <scheme val="minor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5" s="1" sqref="A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B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C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D39" start="0" length="0">
      <dxf>
        <font>
          <sz val="10"/>
          <color theme="1"/>
          <name val="Univers for KPMG"/>
          <family val="2"/>
          <scheme val="none"/>
        </font>
        <numFmt numFmtId="167" formatCode="0_);\(0\)"/>
      </dxf>
    </rfmt>
    <rfmt sheetId="5" sqref="E39" start="0" length="0">
      <dxf>
        <numFmt numFmtId="167" formatCode="0_);\(0\)"/>
      </dxf>
    </rfmt>
    <rfmt sheetId="5" s="1" sqref="F39" start="0" length="0">
      <dxf>
        <font>
          <sz val="10"/>
          <color theme="1"/>
          <name val="Univers for KPMG"/>
          <family val="2"/>
          <scheme val="none"/>
        </font>
        <numFmt numFmtId="167" formatCode="0_);\(0\)"/>
      </dxf>
    </rfmt>
  </rrc>
  <rrc rId="1651" sId="5" ref="A39:XFD39" action="deleteRow">
    <rfmt sheetId="5" xfDxf="1" s="1" sqref="A39:XFD3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theme="1"/>
          <name val="Calibri"/>
          <family val="2"/>
          <scheme val="minor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5" s="1" sqref="A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B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C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D39" start="0" length="0">
      <dxf>
        <font>
          <sz val="10"/>
          <color theme="1"/>
          <name val="Univers for KPMG"/>
          <family val="2"/>
          <scheme val="none"/>
        </font>
        <numFmt numFmtId="167" formatCode="0_);\(0\)"/>
      </dxf>
    </rfmt>
    <rfmt sheetId="5" sqref="E39" start="0" length="0">
      <dxf>
        <numFmt numFmtId="167" formatCode="0_);\(0\)"/>
      </dxf>
    </rfmt>
    <rfmt sheetId="5" s="1" sqref="F39" start="0" length="0">
      <dxf>
        <font>
          <sz val="10"/>
          <color theme="1"/>
          <name val="Univers for KPMG"/>
          <family val="2"/>
          <scheme val="none"/>
        </font>
        <numFmt numFmtId="167" formatCode="0_);\(0\)"/>
      </dxf>
    </rfmt>
  </rrc>
  <rrc rId="1652" sId="5" ref="A39:XFD39" action="deleteRow">
    <rfmt sheetId="5" xfDxf="1" s="1" sqref="A39:XFD3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theme="1"/>
          <name val="Calibri"/>
          <family val="2"/>
          <scheme val="minor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5" s="1" sqref="A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B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C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D39" start="0" length="0">
      <dxf>
        <font>
          <sz val="10"/>
          <color theme="1"/>
          <name val="Univers for KPMG"/>
          <family val="2"/>
          <scheme val="none"/>
        </font>
        <numFmt numFmtId="167" formatCode="0_);\(0\)"/>
      </dxf>
    </rfmt>
    <rfmt sheetId="5" sqref="E39" start="0" length="0">
      <dxf>
        <numFmt numFmtId="167" formatCode="0_);\(0\)"/>
      </dxf>
    </rfmt>
    <rfmt sheetId="5" s="1" sqref="F39" start="0" length="0">
      <dxf>
        <font>
          <sz val="10"/>
          <color theme="1"/>
          <name val="Univers for KPMG"/>
          <family val="2"/>
          <scheme val="none"/>
        </font>
        <numFmt numFmtId="167" formatCode="0_);\(0\)"/>
      </dxf>
    </rfmt>
  </rrc>
  <rrc rId="1653" sId="5" ref="A39:XFD39" action="deleteRow">
    <rfmt sheetId="5" xfDxf="1" s="1" sqref="A39:XFD3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theme="1"/>
          <name val="Calibri"/>
          <family val="2"/>
          <scheme val="minor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5" s="1" sqref="A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B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C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D39" start="0" length="0">
      <dxf>
        <font>
          <sz val="10"/>
          <color theme="1"/>
          <name val="Univers for KPMG"/>
          <family val="2"/>
          <scheme val="none"/>
        </font>
        <numFmt numFmtId="167" formatCode="0_);\(0\)"/>
      </dxf>
    </rfmt>
    <rfmt sheetId="5" sqref="E39" start="0" length="0">
      <dxf>
        <numFmt numFmtId="167" formatCode="0_);\(0\)"/>
      </dxf>
    </rfmt>
    <rfmt sheetId="5" s="1" sqref="F39" start="0" length="0">
      <dxf>
        <font>
          <sz val="10"/>
          <color theme="1"/>
          <name val="Univers for KPMG"/>
          <family val="2"/>
          <scheme val="none"/>
        </font>
        <numFmt numFmtId="167" formatCode="0_);\(0\)"/>
      </dxf>
    </rfmt>
  </rrc>
  <rrc rId="1654" sId="5" ref="A39:XFD39" action="deleteRow">
    <rfmt sheetId="5" xfDxf="1" s="1" sqref="A39:XFD3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theme="1"/>
          <name val="Calibri"/>
          <family val="2"/>
          <scheme val="minor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5" s="1" sqref="A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B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C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D39" start="0" length="0">
      <dxf>
        <font>
          <sz val="10"/>
          <color theme="1"/>
          <name val="Univers for KPMG"/>
          <family val="2"/>
          <scheme val="none"/>
        </font>
        <numFmt numFmtId="167" formatCode="0_);\(0\)"/>
      </dxf>
    </rfmt>
    <rfmt sheetId="5" sqref="E39" start="0" length="0">
      <dxf>
        <numFmt numFmtId="167" formatCode="0_);\(0\)"/>
      </dxf>
    </rfmt>
    <rfmt sheetId="5" s="1" sqref="F39" start="0" length="0">
      <dxf>
        <font>
          <sz val="10"/>
          <color theme="1"/>
          <name val="Univers for KPMG"/>
          <family val="2"/>
          <scheme val="none"/>
        </font>
        <numFmt numFmtId="167" formatCode="0_);\(0\)"/>
      </dxf>
    </rfmt>
  </rrc>
  <rrc rId="1655" sId="5" ref="A39:XFD39" action="deleteRow">
    <rfmt sheetId="5" xfDxf="1" s="1" sqref="A39:XFD39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theme="1"/>
          <name val="Calibri"/>
          <family val="2"/>
          <scheme val="minor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5" s="1" sqref="A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B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C39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D39" start="0" length="0">
      <dxf>
        <font>
          <sz val="10"/>
          <color theme="1"/>
          <name val="Univers for KPMG"/>
          <family val="2"/>
          <scheme val="none"/>
        </font>
        <numFmt numFmtId="167" formatCode="0_);\(0\)"/>
      </dxf>
    </rfmt>
    <rfmt sheetId="5" sqref="E39" start="0" length="0">
      <dxf>
        <numFmt numFmtId="167" formatCode="0_);\(0\)"/>
      </dxf>
    </rfmt>
    <rfmt sheetId="5" s="1" sqref="F39" start="0" length="0">
      <dxf>
        <font>
          <sz val="10"/>
          <color theme="1"/>
          <name val="Univers for KPMG"/>
          <family val="2"/>
          <scheme val="none"/>
        </font>
        <numFmt numFmtId="167" formatCode="0_);\(0\)"/>
      </dxf>
    </rfmt>
  </rrc>
  <rrc rId="1656" sId="5" ref="A33:XFD33" action="deleteRow">
    <rfmt sheetId="5" xfDxf="1" s="1" sqref="A33:XFD3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theme="1"/>
          <name val="Calibri"/>
          <family val="2"/>
          <scheme val="minor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5" s="1" sqref="A33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B33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C33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D33" start="0" length="0">
      <dxf>
        <font>
          <sz val="10"/>
          <color theme="1"/>
          <name val="Univers for KPMG"/>
          <family val="2"/>
          <scheme val="none"/>
        </font>
        <numFmt numFmtId="167" formatCode="0_);\(0\)"/>
      </dxf>
    </rfmt>
    <rfmt sheetId="5" sqref="E33" start="0" length="0">
      <dxf>
        <numFmt numFmtId="167" formatCode="0_);\(0\)"/>
      </dxf>
    </rfmt>
    <rfmt sheetId="5" s="1" sqref="F33" start="0" length="0">
      <dxf>
        <font>
          <sz val="10"/>
          <color theme="1"/>
          <name val="Univers for KPMG"/>
          <family val="2"/>
          <scheme val="none"/>
        </font>
        <numFmt numFmtId="167" formatCode="0_);\(0\)"/>
      </dxf>
    </rfmt>
  </rrc>
  <rrc rId="1657" sId="5" ref="A33:XFD33" action="deleteRow">
    <rfmt sheetId="5" xfDxf="1" s="1" sqref="A33:XFD3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theme="1"/>
          <name val="Calibri"/>
          <family val="2"/>
          <scheme val="minor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5" s="1" sqref="A33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B33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C33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D33" start="0" length="0">
      <dxf>
        <font>
          <sz val="10"/>
          <color theme="1"/>
          <name val="Univers for KPMG"/>
          <family val="2"/>
          <scheme val="none"/>
        </font>
        <numFmt numFmtId="167" formatCode="0_);\(0\)"/>
      </dxf>
    </rfmt>
    <rfmt sheetId="5" sqref="E33" start="0" length="0">
      <dxf>
        <numFmt numFmtId="167" formatCode="0_);\(0\)"/>
      </dxf>
    </rfmt>
    <rfmt sheetId="5" s="1" sqref="F33" start="0" length="0">
      <dxf>
        <font>
          <sz val="10"/>
          <color theme="1"/>
          <name val="Univers for KPMG"/>
          <family val="2"/>
          <scheme val="none"/>
        </font>
        <numFmt numFmtId="167" formatCode="0_);\(0\)"/>
      </dxf>
    </rfmt>
  </rrc>
  <rrc rId="1658" sId="5" ref="A33:XFD33" action="deleteRow">
    <rfmt sheetId="5" xfDxf="1" s="1" sqref="A33:XFD33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1"/>
          <color theme="1"/>
          <name val="Calibri"/>
          <family val="2"/>
          <scheme val="minor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5" s="1" sqref="A33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B33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C33" start="0" length="0">
      <dxf>
        <font>
          <b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5" s="1" sqref="D33" start="0" length="0">
      <dxf>
        <font>
          <sz val="10"/>
          <color theme="1"/>
          <name val="Univers for KPMG"/>
          <family val="2"/>
          <scheme val="none"/>
        </font>
        <numFmt numFmtId="167" formatCode="0_);\(0\)"/>
      </dxf>
    </rfmt>
    <rfmt sheetId="5" sqref="E33" start="0" length="0">
      <dxf>
        <numFmt numFmtId="167" formatCode="0_);\(0\)"/>
      </dxf>
    </rfmt>
    <rfmt sheetId="5" s="1" sqref="F33" start="0" length="0">
      <dxf>
        <font>
          <sz val="10"/>
          <color theme="1"/>
          <name val="Univers for KPMG"/>
          <family val="2"/>
          <scheme val="none"/>
        </font>
        <numFmt numFmtId="167" formatCode="0_);\(0\)"/>
      </dxf>
    </rfmt>
  </rrc>
  <rrc rId="1659" sId="1" ref="A67:XFD67" action="deleteRow">
    <rfmt sheetId="1" xfDxf="1" sqref="A67:XFD67" start="0" length="0">
      <dxf>
        <font>
          <sz val="10"/>
          <name val="Univers for KPMG"/>
          <scheme val="none"/>
        </font>
      </dxf>
    </rfmt>
    <rfmt sheetId="1" sqref="A67" start="0" length="0">
      <dxf>
        <font>
          <i/>
          <sz val="10"/>
          <color auto="1"/>
          <name val="Univers for KPMG"/>
          <scheme val="none"/>
        </font>
        <numFmt numFmtId="2" formatCode="0.00"/>
        <alignment horizontal="left" vertical="top"/>
      </dxf>
    </rfmt>
    <rfmt sheetId="1" sqref="B67" start="0" length="0">
      <dxf>
        <font>
          <i/>
          <sz val="10"/>
          <color auto="1"/>
          <name val="Univers for KPMG"/>
          <scheme val="none"/>
        </font>
        <numFmt numFmtId="2" formatCode="0.00"/>
        <alignment horizontal="center" vertical="top"/>
      </dxf>
    </rfmt>
    <rfmt sheetId="1" sqref="C67" start="0" length="0">
      <dxf>
        <font>
          <i/>
          <sz val="10"/>
          <color auto="1"/>
          <name val="Univers for KPMG"/>
          <scheme val="none"/>
        </font>
        <numFmt numFmtId="2" formatCode="0.00"/>
        <alignment horizontal="left" vertical="top"/>
      </dxf>
    </rfmt>
    <rfmt sheetId="1" sqref="D67" start="0" length="0">
      <dxf>
        <font>
          <i/>
          <sz val="10"/>
          <color auto="1"/>
          <name val="Univers for KPMG"/>
          <scheme val="none"/>
        </font>
        <numFmt numFmtId="2" formatCode="0.00"/>
        <alignment horizontal="left" vertical="top"/>
      </dxf>
    </rfmt>
    <rfmt sheetId="1" sqref="E67" start="0" length="0">
      <dxf>
        <font>
          <i/>
          <sz val="10"/>
          <color auto="1"/>
          <name val="Univers for KPMG"/>
          <scheme val="none"/>
        </font>
        <numFmt numFmtId="2" formatCode="0.00"/>
        <alignment horizontal="left" vertical="top"/>
      </dxf>
    </rfmt>
    <rfmt sheetId="1" sqref="G67" start="0" length="0">
      <dxf/>
    </rfmt>
    <rfmt sheetId="1" sqref="H67" start="0" length="0">
      <dxf/>
    </rfmt>
    <rfmt sheetId="1" sqref="I67" start="0" length="0">
      <dxf/>
    </rfmt>
    <rfmt sheetId="1" sqref="J67" start="0" length="0">
      <dxf/>
    </rfmt>
    <rfmt sheetId="1" sqref="K67" start="0" length="0">
      <dxf/>
    </rfmt>
    <rfmt sheetId="1" sqref="L67" start="0" length="0">
      <dxf/>
    </rfmt>
    <rfmt sheetId="1" sqref="M67" start="0" length="0">
      <dxf/>
    </rfmt>
  </rrc>
  <rrc rId="1660" sId="3" ref="A46:XFD46" action="deleteRow">
    <rfmt sheetId="3" xfDxf="1" s="1" sqref="A46:XFD4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3" sqref="A46" start="0" length="0">
      <dxf>
        <alignment horizontal="left" vertical="top" indent="1"/>
      </dxf>
    </rfmt>
    <rfmt sheetId="3" sqref="C46" start="0" length="0">
      <dxf>
        <alignment horizontal="center" vertical="top"/>
      </dxf>
    </rfmt>
    <rfmt sheetId="3" sqref="D46" start="0" length="0">
      <dxf>
        <numFmt numFmtId="7" formatCode="#,##0.00;\-#,##0.00"/>
      </dxf>
    </rfmt>
    <rfmt sheetId="3" sqref="E46" start="0" length="0">
      <dxf>
        <numFmt numFmtId="7" formatCode="#,##0.00;\-#,##0.00"/>
      </dxf>
    </rfmt>
    <rfmt sheetId="3" sqref="F46" start="0" length="0">
      <dxf>
        <numFmt numFmtId="7" formatCode="#,##0.00;\-#,##0.00"/>
      </dxf>
    </rfmt>
  </rrc>
  <rrc rId="1661" sId="3" ref="A46:XFD46" action="deleteRow">
    <rfmt sheetId="3" xfDxf="1" s="1" sqref="A46:XFD4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3" sqref="A46" start="0" length="0">
      <dxf>
        <alignment horizontal="left" vertical="top" indent="1"/>
      </dxf>
    </rfmt>
    <rfmt sheetId="3" sqref="C46" start="0" length="0">
      <dxf>
        <alignment horizontal="center" vertical="top"/>
      </dxf>
    </rfmt>
    <rfmt sheetId="3" sqref="D46" start="0" length="0">
      <dxf>
        <numFmt numFmtId="7" formatCode="#,##0.00;\-#,##0.00"/>
      </dxf>
    </rfmt>
    <rfmt sheetId="3" sqref="E46" start="0" length="0">
      <dxf>
        <numFmt numFmtId="7" formatCode="#,##0.00;\-#,##0.00"/>
      </dxf>
    </rfmt>
    <rfmt sheetId="3" sqref="F46" start="0" length="0">
      <dxf>
        <numFmt numFmtId="7" formatCode="#,##0.00;\-#,##0.00"/>
      </dxf>
    </rfmt>
  </rrc>
  <rrc rId="1662" sId="3" ref="A50:XFD50" action="deleteRow">
    <rfmt sheetId="3" xfDxf="1" s="1" sqref="A50:XFD50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theme="1"/>
          <name val="Univers for KPMG"/>
          <family val="2"/>
          <scheme val="none"/>
        </font>
        <numFmt numFmtId="35" formatCode="_-* #,##0.00_-;\-* #,##0.00_-;_-* &quot;-&quot;??_-;_-@_-"/>
      </dxf>
    </rfmt>
    <rfmt sheetId="3" s="1" sqref="A50" start="0" length="0">
      <dxf>
        <font>
          <i/>
          <sz val="10"/>
          <color theme="1"/>
          <name val="Univers for KPMG"/>
          <family val="2"/>
          <scheme val="none"/>
        </font>
        <numFmt numFmtId="2" formatCode="0.00"/>
        <alignment horizontal="left"/>
      </dxf>
    </rfmt>
    <rfmt sheetId="3" s="1" sqref="B50" start="0" length="0">
      <dxf>
        <font>
          <i/>
          <sz val="10"/>
          <color theme="1"/>
          <name val="Univers for KPMG"/>
          <family val="2"/>
          <scheme val="none"/>
        </font>
        <numFmt numFmtId="0" formatCode="General"/>
        <alignment horizontal="left"/>
      </dxf>
    </rfmt>
    <rfmt sheetId="3" s="1" sqref="C50" start="0" length="0">
      <dxf>
        <font>
          <i/>
          <sz val="10"/>
          <color theme="1"/>
          <name val="Univers for KPMG"/>
          <family val="2"/>
          <scheme val="none"/>
        </font>
        <numFmt numFmtId="0" formatCode="General"/>
        <alignment horizontal="left"/>
      </dxf>
    </rfmt>
    <rfmt sheetId="3" s="1" sqref="D50" start="0" length="0">
      <dxf>
        <font>
          <i/>
          <sz val="10"/>
          <color theme="1"/>
          <name val="Univers for KPMG"/>
          <family val="2"/>
          <scheme val="none"/>
        </font>
        <numFmt numFmtId="0" formatCode="General"/>
        <alignment horizontal="left"/>
      </dxf>
    </rfmt>
    <rfmt sheetId="3" s="1" sqref="E50" start="0" length="0">
      <dxf>
        <font>
          <i/>
          <sz val="10"/>
          <color theme="1"/>
          <name val="Univers for KPMG"/>
          <family val="2"/>
          <scheme val="none"/>
        </font>
        <numFmt numFmtId="0" formatCode="General"/>
        <alignment horizontal="left"/>
      </dxf>
    </rfmt>
    <rfmt sheetId="3" s="1" sqref="F50" start="0" length="0">
      <dxf>
        <font>
          <i/>
          <sz val="10"/>
          <color theme="1"/>
          <name val="Univers for KPMG"/>
          <family val="2"/>
          <scheme val="none"/>
        </font>
        <numFmt numFmtId="0" formatCode="General"/>
        <alignment horizontal="left"/>
      </dxf>
    </rfmt>
  </rrc>
  <rrc rId="1663" sId="3" ref="A50:XFD50" action="deleteRow">
    <rfmt sheetId="3" xfDxf="1" sqref="A50:XFD50" start="0" length="0"/>
  </rrc>
  <rrc rId="1664" sId="2" ref="A22:XFD22" action="deleteRow">
    <rfmt sheetId="2" xfDxf="1" sqref="A22:XFD22" start="0" length="0">
      <dxf>
        <font>
          <sz val="10"/>
          <name val="Univers for KPMG"/>
          <scheme val="none"/>
        </font>
      </dxf>
    </rfmt>
    <rfmt sheetId="2" sqref="B22" start="0" length="0">
      <dxf>
        <font>
          <b/>
          <sz val="10"/>
          <name val="Univers for KPMG"/>
          <scheme val="none"/>
        </font>
      </dxf>
    </rfmt>
    <rfmt sheetId="2" sqref="C22" start="0" length="0">
      <dxf>
        <font>
          <b/>
          <sz val="10"/>
          <name val="Univers for KPMG"/>
          <scheme val="none"/>
        </font>
      </dxf>
    </rfmt>
    <rfmt sheetId="2" s="1" sqref="F22" start="0" length="0">
      <dxf>
        <numFmt numFmtId="5" formatCode="#,##0;\-#,##0"/>
      </dxf>
    </rfmt>
    <rfmt sheetId="2" s="1" sqref="G22" start="0" length="0">
      <dxf>
        <font>
          <b/>
          <sz val="10"/>
          <color theme="1"/>
          <name val="Univers for KPMG"/>
          <family val="2"/>
          <scheme val="none"/>
        </font>
        <numFmt numFmtId="5" formatCode="#,##0;\-#,##0"/>
        <alignment horizontal="right" wrapText="1"/>
      </dxf>
    </rfmt>
    <rfmt sheetId="2" s="1" sqref="H22" start="0" length="0">
      <dxf>
        <numFmt numFmtId="5" formatCode="#,##0;\-#,##0"/>
      </dxf>
    </rfmt>
    <rfmt sheetId="2" s="1" sqref="I22" start="0" length="0">
      <dxf>
        <numFmt numFmtId="5" formatCode="#,##0;\-#,##0"/>
      </dxf>
    </rfmt>
    <rfmt sheetId="2" s="1" sqref="J22" start="0" length="0">
      <dxf>
        <numFmt numFmtId="5" formatCode="#,##0;\-#,##0"/>
      </dxf>
    </rfmt>
    <rfmt sheetId="2" s="1" sqref="K22" start="0" length="0">
      <dxf>
        <font>
          <b/>
          <sz val="10"/>
          <color theme="1"/>
          <name val="Univers for KPMG"/>
          <family val="2"/>
          <scheme val="none"/>
        </font>
        <numFmt numFmtId="5" formatCode="#,##0;\-#,##0"/>
        <alignment horizontal="right" wrapText="1"/>
      </dxf>
    </rfmt>
    <rfmt sheetId="2" s="1" sqref="L22" start="0" length="0">
      <dxf>
        <numFmt numFmtId="5" formatCode="#,##0;\-#,##0"/>
      </dxf>
    </rfmt>
    <rfmt sheetId="2" s="1" sqref="M22" start="0" length="0">
      <dxf>
        <font>
          <b/>
          <sz val="10"/>
          <color theme="0"/>
          <name val="Univers for KPMG"/>
          <family val="2"/>
          <scheme val="none"/>
        </font>
        <numFmt numFmtId="5" formatCode="#,##0;\-#,##0"/>
        <alignment horizontal="right" wrapText="1"/>
      </dxf>
    </rfmt>
    <rfmt sheetId="2" s="1" sqref="N22" start="0" length="0">
      <dxf>
        <numFmt numFmtId="5" formatCode="#,##0;\-#,##0"/>
      </dxf>
    </rfmt>
  </rrc>
  <rrc rId="1665" sId="2" ref="A22:XFD22" action="deleteRow">
    <rfmt sheetId="2" xfDxf="1" sqref="A22:XFD22" start="0" length="0">
      <dxf>
        <font>
          <sz val="10"/>
          <name val="Univers for KPMG"/>
          <scheme val="none"/>
        </font>
      </dxf>
    </rfmt>
    <rfmt sheetId="2" sqref="B22" start="0" length="0">
      <dxf>
        <font>
          <b/>
          <sz val="10"/>
          <name val="Univers for KPMG"/>
          <scheme val="none"/>
        </font>
      </dxf>
    </rfmt>
    <rfmt sheetId="2" sqref="C22" start="0" length="0">
      <dxf>
        <font>
          <b/>
          <sz val="10"/>
          <name val="Univers for KPMG"/>
          <scheme val="none"/>
        </font>
      </dxf>
    </rfmt>
    <rfmt sheetId="2" s="1" sqref="F22" start="0" length="0">
      <dxf>
        <numFmt numFmtId="5" formatCode="#,##0;\-#,##0"/>
      </dxf>
    </rfmt>
    <rfmt sheetId="2" s="1" sqref="G22" start="0" length="0">
      <dxf>
        <font>
          <b/>
          <sz val="10"/>
          <color theme="1"/>
          <name val="Univers for KPMG"/>
          <family val="2"/>
          <scheme val="none"/>
        </font>
        <numFmt numFmtId="5" formatCode="#,##0;\-#,##0"/>
        <alignment horizontal="right" wrapText="1"/>
      </dxf>
    </rfmt>
    <rfmt sheetId="2" s="1" sqref="H22" start="0" length="0">
      <dxf>
        <numFmt numFmtId="5" formatCode="#,##0;\-#,##0"/>
      </dxf>
    </rfmt>
    <rfmt sheetId="2" s="1" sqref="I22" start="0" length="0">
      <dxf>
        <numFmt numFmtId="5" formatCode="#,##0;\-#,##0"/>
      </dxf>
    </rfmt>
    <rfmt sheetId="2" s="1" sqref="J22" start="0" length="0">
      <dxf>
        <numFmt numFmtId="5" formatCode="#,##0;\-#,##0"/>
      </dxf>
    </rfmt>
    <rfmt sheetId="2" s="1" sqref="K22" start="0" length="0">
      <dxf>
        <font>
          <b/>
          <sz val="10"/>
          <color theme="1"/>
          <name val="Univers for KPMG"/>
          <family val="2"/>
          <scheme val="none"/>
        </font>
        <numFmt numFmtId="5" formatCode="#,##0;\-#,##0"/>
        <alignment horizontal="right" wrapText="1"/>
      </dxf>
    </rfmt>
    <rfmt sheetId="2" s="1" sqref="L22" start="0" length="0">
      <dxf>
        <numFmt numFmtId="5" formatCode="#,##0;\-#,##0"/>
      </dxf>
    </rfmt>
    <rfmt sheetId="2" s="1" sqref="M22" start="0" length="0">
      <dxf>
        <font>
          <b/>
          <sz val="10"/>
          <color theme="0"/>
          <name val="Univers for KPMG"/>
          <family val="2"/>
          <scheme val="none"/>
        </font>
        <numFmt numFmtId="5" formatCode="#,##0;\-#,##0"/>
        <alignment horizontal="right" wrapText="1"/>
      </dxf>
    </rfmt>
    <rfmt sheetId="2" s="1" sqref="N22" start="0" length="0">
      <dxf>
        <numFmt numFmtId="5" formatCode="#,##0;\-#,##0"/>
      </dxf>
    </rfmt>
  </rrc>
  <rrc rId="1666" sId="2" ref="A22:XFD22" action="deleteRow">
    <rfmt sheetId="2" xfDxf="1" sqref="A22:XFD22" start="0" length="0">
      <dxf>
        <font>
          <sz val="10"/>
          <name val="Univers for KPMG"/>
          <scheme val="none"/>
        </font>
      </dxf>
    </rfmt>
    <rfmt sheetId="2" sqref="B22" start="0" length="0">
      <dxf>
        <font>
          <b/>
          <sz val="10"/>
          <name val="Univers for KPMG"/>
          <scheme val="none"/>
        </font>
      </dxf>
    </rfmt>
    <rfmt sheetId="2" sqref="C22" start="0" length="0">
      <dxf>
        <font>
          <b/>
          <sz val="10"/>
          <name val="Univers for KPMG"/>
          <scheme val="none"/>
        </font>
      </dxf>
    </rfmt>
    <rfmt sheetId="2" s="1" sqref="F22" start="0" length="0">
      <dxf>
        <numFmt numFmtId="5" formatCode="#,##0;\-#,##0"/>
      </dxf>
    </rfmt>
    <rfmt sheetId="2" s="1" sqref="G22" start="0" length="0">
      <dxf>
        <font>
          <b/>
          <sz val="10"/>
          <color theme="1"/>
          <name val="Univers for KPMG"/>
          <family val="2"/>
          <scheme val="none"/>
        </font>
        <numFmt numFmtId="5" formatCode="#,##0;\-#,##0"/>
        <alignment horizontal="right" wrapText="1"/>
      </dxf>
    </rfmt>
    <rfmt sheetId="2" s="1" sqref="H22" start="0" length="0">
      <dxf>
        <numFmt numFmtId="5" formatCode="#,##0;\-#,##0"/>
      </dxf>
    </rfmt>
    <rfmt sheetId="2" s="1" sqref="I22" start="0" length="0">
      <dxf>
        <numFmt numFmtId="5" formatCode="#,##0;\-#,##0"/>
      </dxf>
    </rfmt>
    <rfmt sheetId="2" s="1" sqref="J22" start="0" length="0">
      <dxf>
        <numFmt numFmtId="5" formatCode="#,##0;\-#,##0"/>
      </dxf>
    </rfmt>
    <rfmt sheetId="2" s="1" sqref="K22" start="0" length="0">
      <dxf>
        <font>
          <b/>
          <sz val="10"/>
          <color theme="1"/>
          <name val="Univers for KPMG"/>
          <family val="2"/>
          <scheme val="none"/>
        </font>
        <numFmt numFmtId="5" formatCode="#,##0;\-#,##0"/>
        <alignment horizontal="right" wrapText="1"/>
      </dxf>
    </rfmt>
    <rfmt sheetId="2" s="1" sqref="L22" start="0" length="0">
      <dxf>
        <numFmt numFmtId="5" formatCode="#,##0;\-#,##0"/>
      </dxf>
    </rfmt>
    <rfmt sheetId="2" s="1" sqref="M22" start="0" length="0">
      <dxf>
        <font>
          <b/>
          <sz val="10"/>
          <color theme="0"/>
          <name val="Univers for KPMG"/>
          <family val="2"/>
          <scheme val="none"/>
        </font>
        <numFmt numFmtId="5" formatCode="#,##0;\-#,##0"/>
        <alignment horizontal="right" wrapText="1"/>
      </dxf>
    </rfmt>
    <rfmt sheetId="2" s="1" sqref="N22" start="0" length="0">
      <dxf>
        <numFmt numFmtId="5" formatCode="#,##0;\-#,##0"/>
      </dxf>
    </rfmt>
  </rr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M75"/>
  <sheetViews>
    <sheetView showGridLines="0" topLeftCell="A55" zoomScaleNormal="100" zoomScaleSheetLayoutView="100" workbookViewId="0">
      <selection activeCell="A79" sqref="A79"/>
    </sheetView>
  </sheetViews>
  <sheetFormatPr defaultColWidth="11.42578125" defaultRowHeight="12.75"/>
  <cols>
    <col min="1" max="1" width="49.7109375" style="1" customWidth="1"/>
    <col min="2" max="2" width="11.140625" style="77" customWidth="1"/>
    <col min="3" max="3" width="13.5703125" style="1" customWidth="1"/>
    <col min="4" max="4" width="5.5703125" style="1" customWidth="1"/>
    <col min="5" max="5" width="11.140625" style="70" customWidth="1"/>
    <col min="6" max="6" width="10" style="1" customWidth="1"/>
    <col min="7" max="7" width="11.7109375" style="1" customWidth="1"/>
    <col min="8" max="16384" width="11.42578125" style="1"/>
  </cols>
  <sheetData>
    <row r="1" spans="1:13">
      <c r="A1" s="215" t="s">
        <v>66</v>
      </c>
      <c r="B1" s="215"/>
      <c r="C1" s="215"/>
      <c r="D1" s="215"/>
      <c r="E1" s="215"/>
    </row>
    <row r="2" spans="1:13">
      <c r="A2" s="215" t="s">
        <v>51</v>
      </c>
      <c r="B2" s="215"/>
      <c r="C2" s="215"/>
      <c r="D2" s="215"/>
      <c r="E2" s="215"/>
    </row>
    <row r="3" spans="1:13">
      <c r="A3" s="129" t="s">
        <v>132</v>
      </c>
      <c r="B3" s="162"/>
      <c r="C3" s="129"/>
      <c r="D3" s="129"/>
      <c r="E3" s="129"/>
      <c r="F3" s="129"/>
    </row>
    <row r="4" spans="1:13">
      <c r="A4" s="87" t="s">
        <v>52</v>
      </c>
      <c r="B4" s="6"/>
      <c r="C4" s="23"/>
      <c r="D4" s="23"/>
      <c r="E4" s="69"/>
    </row>
    <row r="5" spans="1:13">
      <c r="A5" s="59"/>
      <c r="B5" s="6"/>
      <c r="C5" s="59"/>
      <c r="D5" s="59"/>
      <c r="E5" s="69"/>
    </row>
    <row r="6" spans="1:13">
      <c r="A6" s="215" t="s">
        <v>53</v>
      </c>
      <c r="B6" s="215"/>
      <c r="C6" s="215"/>
      <c r="D6" s="215"/>
      <c r="E6" s="215"/>
    </row>
    <row r="7" spans="1:13" ht="22.7" customHeight="1">
      <c r="A7" s="216" t="s">
        <v>133</v>
      </c>
      <c r="B7" s="216"/>
      <c r="C7" s="216"/>
      <c r="D7" s="216"/>
      <c r="E7" s="216"/>
    </row>
    <row r="8" spans="1:13" ht="28.5" customHeight="1" thickBot="1">
      <c r="A8" s="217" t="s">
        <v>155</v>
      </c>
      <c r="B8" s="217"/>
      <c r="C8" s="217"/>
      <c r="D8" s="217"/>
      <c r="E8" s="217"/>
      <c r="F8" s="2"/>
      <c r="G8" s="2"/>
      <c r="H8" s="2"/>
      <c r="I8" s="2"/>
      <c r="J8" s="2"/>
      <c r="K8" s="2"/>
      <c r="L8" s="2"/>
      <c r="M8" s="2"/>
    </row>
    <row r="9" spans="1:13" ht="13.5" thickTop="1">
      <c r="A9" s="1" t="s">
        <v>8</v>
      </c>
      <c r="F9" s="2"/>
      <c r="G9" s="2"/>
      <c r="H9" s="2"/>
      <c r="I9" s="2"/>
      <c r="J9" s="2"/>
      <c r="K9" s="2"/>
      <c r="L9" s="2"/>
      <c r="M9" s="2"/>
    </row>
    <row r="10" spans="1:13">
      <c r="A10" s="24" t="s">
        <v>9</v>
      </c>
      <c r="B10" s="163" t="s">
        <v>10</v>
      </c>
      <c r="C10" s="75">
        <v>2018</v>
      </c>
      <c r="D10" s="6"/>
      <c r="E10" s="75">
        <v>2017</v>
      </c>
      <c r="F10" s="7"/>
      <c r="G10" s="7"/>
      <c r="H10" s="7"/>
      <c r="I10" s="7"/>
      <c r="J10" s="3"/>
      <c r="K10" s="2"/>
      <c r="L10" s="3"/>
      <c r="M10" s="2"/>
    </row>
    <row r="11" spans="1:13">
      <c r="A11" s="81" t="s">
        <v>44</v>
      </c>
      <c r="C11" s="76"/>
      <c r="F11" s="2"/>
      <c r="G11" s="67"/>
      <c r="H11" s="2"/>
      <c r="I11" s="2"/>
      <c r="J11" s="2"/>
      <c r="K11" s="2"/>
      <c r="L11" s="2"/>
      <c r="M11" s="2"/>
    </row>
    <row r="12" spans="1:13">
      <c r="A12" s="61" t="s">
        <v>11</v>
      </c>
      <c r="B12" s="63">
        <v>4</v>
      </c>
      <c r="C12" s="114">
        <v>67</v>
      </c>
      <c r="D12" s="64"/>
      <c r="E12" s="167">
        <v>243</v>
      </c>
      <c r="F12" s="68"/>
      <c r="G12" s="68"/>
      <c r="H12" s="8"/>
      <c r="I12" s="8"/>
      <c r="J12" s="9"/>
      <c r="K12" s="9"/>
      <c r="L12" s="10"/>
      <c r="M12" s="2"/>
    </row>
    <row r="13" spans="1:13">
      <c r="A13" s="1" t="s">
        <v>134</v>
      </c>
      <c r="B13" s="63">
        <v>3</v>
      </c>
      <c r="C13" s="114">
        <v>57</v>
      </c>
      <c r="E13" s="167">
        <v>43</v>
      </c>
      <c r="F13" s="2"/>
      <c r="G13" s="2"/>
      <c r="H13" s="2"/>
      <c r="I13" s="2"/>
      <c r="J13" s="9"/>
      <c r="K13" s="9"/>
      <c r="L13" s="9"/>
      <c r="M13" s="2"/>
    </row>
    <row r="14" spans="1:13">
      <c r="A14" s="61" t="s">
        <v>76</v>
      </c>
      <c r="B14" s="63">
        <v>7</v>
      </c>
      <c r="C14" s="114">
        <v>1</v>
      </c>
      <c r="D14" s="64"/>
      <c r="E14" s="167">
        <v>6</v>
      </c>
      <c r="F14" s="2"/>
      <c r="G14" s="2"/>
      <c r="H14" s="2"/>
      <c r="I14" s="2"/>
      <c r="J14" s="9"/>
      <c r="K14" s="9"/>
      <c r="L14" s="9"/>
      <c r="M14" s="2"/>
    </row>
    <row r="15" spans="1:13">
      <c r="A15" s="61" t="s">
        <v>12</v>
      </c>
      <c r="B15" s="63"/>
      <c r="C15" s="114">
        <v>41</v>
      </c>
      <c r="D15" s="64"/>
      <c r="E15" s="167">
        <v>31</v>
      </c>
      <c r="F15" s="2"/>
      <c r="G15" s="2"/>
      <c r="H15" s="2"/>
      <c r="I15" s="2"/>
      <c r="J15" s="9"/>
      <c r="K15" s="9"/>
      <c r="L15" s="9"/>
      <c r="M15" s="2"/>
    </row>
    <row r="16" spans="1:13">
      <c r="A16" s="61" t="s">
        <v>67</v>
      </c>
      <c r="B16" s="63"/>
      <c r="C16" s="111">
        <v>11</v>
      </c>
      <c r="D16" s="64"/>
      <c r="E16" s="115">
        <v>10</v>
      </c>
      <c r="F16" s="2"/>
      <c r="G16" s="2"/>
      <c r="H16" s="2"/>
      <c r="I16" s="2"/>
      <c r="J16" s="9"/>
      <c r="K16" s="9"/>
      <c r="L16" s="9"/>
      <c r="M16" s="2"/>
    </row>
    <row r="17" spans="1:13" ht="16.7" customHeight="1">
      <c r="A17" s="65" t="s">
        <v>46</v>
      </c>
      <c r="B17" s="63"/>
      <c r="C17" s="186">
        <f>SUM(C12:C16)</f>
        <v>177</v>
      </c>
      <c r="D17" s="188"/>
      <c r="E17" s="189">
        <f>SUM(E12:E16)</f>
        <v>333</v>
      </c>
      <c r="F17" s="11"/>
      <c r="G17" s="11"/>
      <c r="H17" s="11"/>
      <c r="I17" s="11"/>
      <c r="J17" s="9"/>
      <c r="K17" s="2"/>
      <c r="L17" s="9"/>
      <c r="M17" s="2"/>
    </row>
    <row r="18" spans="1:13">
      <c r="A18" s="65"/>
      <c r="B18" s="63"/>
      <c r="C18" s="119"/>
      <c r="D18" s="119"/>
      <c r="E18" s="119"/>
      <c r="F18" s="11"/>
      <c r="G18" s="11"/>
      <c r="H18" s="11"/>
      <c r="I18" s="11"/>
      <c r="J18" s="9"/>
      <c r="K18" s="2"/>
      <c r="L18" s="9"/>
      <c r="M18" s="2"/>
    </row>
    <row r="19" spans="1:13">
      <c r="A19" s="82" t="s">
        <v>45</v>
      </c>
      <c r="B19" s="63"/>
      <c r="C19" s="64"/>
      <c r="D19" s="64"/>
      <c r="E19" s="168"/>
      <c r="F19" s="2"/>
      <c r="G19" s="2"/>
      <c r="H19" s="2"/>
      <c r="I19" s="2"/>
      <c r="J19" s="2"/>
      <c r="K19" s="2"/>
      <c r="L19" s="9"/>
      <c r="M19" s="2"/>
    </row>
    <row r="20" spans="1:13" hidden="1">
      <c r="A20" s="61" t="s">
        <v>68</v>
      </c>
      <c r="B20" s="63">
        <v>5</v>
      </c>
      <c r="C20" s="64">
        <v>0</v>
      </c>
      <c r="D20" s="64"/>
      <c r="E20" s="168">
        <v>0</v>
      </c>
      <c r="F20" s="2"/>
      <c r="G20" s="2"/>
      <c r="H20" s="2"/>
      <c r="I20" s="2"/>
      <c r="J20" s="2"/>
      <c r="K20" s="2"/>
      <c r="L20" s="9"/>
      <c r="M20" s="2"/>
    </row>
    <row r="21" spans="1:13">
      <c r="A21" s="61" t="s">
        <v>69</v>
      </c>
      <c r="B21" s="63">
        <v>5</v>
      </c>
      <c r="C21" s="64">
        <v>15</v>
      </c>
      <c r="D21" s="64"/>
      <c r="E21" s="168">
        <v>5</v>
      </c>
      <c r="F21" s="2"/>
      <c r="G21" s="2"/>
      <c r="H21" s="2"/>
      <c r="I21" s="2"/>
      <c r="J21" s="2"/>
      <c r="K21" s="2"/>
      <c r="L21" s="9"/>
      <c r="M21" s="2"/>
    </row>
    <row r="22" spans="1:13">
      <c r="A22" s="61" t="s">
        <v>13</v>
      </c>
      <c r="B22" s="63">
        <v>3</v>
      </c>
      <c r="C22" s="64">
        <v>36</v>
      </c>
      <c r="D22" s="64"/>
      <c r="E22" s="168">
        <v>36</v>
      </c>
      <c r="F22" s="2"/>
      <c r="G22" s="2"/>
      <c r="H22" s="2"/>
      <c r="I22" s="2"/>
      <c r="J22" s="2"/>
      <c r="K22" s="2"/>
      <c r="L22" s="9"/>
      <c r="M22" s="2"/>
    </row>
    <row r="23" spans="1:13">
      <c r="A23" s="61" t="s">
        <v>70</v>
      </c>
      <c r="B23" s="63">
        <v>5</v>
      </c>
      <c r="C23" s="111">
        <v>49</v>
      </c>
      <c r="D23" s="64"/>
      <c r="E23" s="115">
        <v>52</v>
      </c>
      <c r="F23" s="2"/>
      <c r="G23" s="2"/>
      <c r="H23" s="2"/>
      <c r="I23" s="2"/>
      <c r="J23" s="12"/>
      <c r="K23" s="9"/>
      <c r="L23" s="9"/>
      <c r="M23" s="2"/>
    </row>
    <row r="24" spans="1:13" ht="16.7" customHeight="1">
      <c r="A24" s="65" t="s">
        <v>71</v>
      </c>
      <c r="B24" s="63"/>
      <c r="C24" s="114">
        <f>SUM(C20:C23)</f>
        <v>100</v>
      </c>
      <c r="D24" s="64"/>
      <c r="E24" s="114">
        <f>SUM(E20:E23)</f>
        <v>93</v>
      </c>
      <c r="F24" s="2"/>
      <c r="G24" s="2"/>
      <c r="H24" s="2"/>
      <c r="I24" s="2"/>
      <c r="J24" s="12"/>
      <c r="K24" s="9"/>
      <c r="L24" s="9"/>
      <c r="M24" s="2"/>
    </row>
    <row r="25" spans="1:13" ht="16.7" customHeight="1" thickBot="1">
      <c r="A25" s="65" t="s">
        <v>14</v>
      </c>
      <c r="B25" s="63"/>
      <c r="C25" s="118">
        <f>+C24+C17</f>
        <v>277</v>
      </c>
      <c r="D25" s="64"/>
      <c r="E25" s="169">
        <f>+E17+E24</f>
        <v>426</v>
      </c>
      <c r="F25" s="8"/>
      <c r="G25" s="8"/>
      <c r="H25" s="8"/>
      <c r="I25" s="8"/>
      <c r="J25" s="2"/>
      <c r="K25" s="2"/>
      <c r="L25" s="9"/>
      <c r="M25" s="2"/>
    </row>
    <row r="26" spans="1:13" ht="13.5" thickTop="1">
      <c r="A26" s="62"/>
      <c r="B26" s="63"/>
      <c r="C26" s="64"/>
      <c r="D26" s="64"/>
      <c r="E26" s="168"/>
      <c r="F26" s="2"/>
      <c r="G26" s="2"/>
      <c r="H26" s="2"/>
      <c r="I26" s="2"/>
      <c r="J26" s="2"/>
      <c r="K26" s="2"/>
      <c r="L26" s="9"/>
      <c r="M26" s="2"/>
    </row>
    <row r="27" spans="1:13">
      <c r="A27" s="66" t="s">
        <v>15</v>
      </c>
      <c r="B27" s="63"/>
      <c r="C27" s="64"/>
      <c r="D27" s="64"/>
      <c r="E27" s="168"/>
      <c r="F27" s="2"/>
      <c r="G27" s="2"/>
      <c r="H27" s="2"/>
      <c r="I27" s="2"/>
      <c r="J27" s="2"/>
      <c r="K27" s="2"/>
      <c r="L27" s="2"/>
      <c r="M27" s="2"/>
    </row>
    <row r="28" spans="1:13">
      <c r="A28" s="82" t="s">
        <v>47</v>
      </c>
      <c r="B28" s="63"/>
      <c r="C28" s="64"/>
      <c r="D28" s="64"/>
      <c r="E28" s="168"/>
      <c r="F28" s="2"/>
      <c r="G28" s="2"/>
      <c r="H28" s="2"/>
      <c r="I28" s="2"/>
      <c r="J28" s="2"/>
      <c r="K28" s="2"/>
      <c r="L28" s="2"/>
      <c r="M28" s="2"/>
    </row>
    <row r="29" spans="1:13">
      <c r="A29" s="61" t="s">
        <v>16</v>
      </c>
      <c r="B29" s="63">
        <v>9</v>
      </c>
      <c r="C29" s="114">
        <v>7</v>
      </c>
      <c r="D29" s="64"/>
      <c r="E29" s="168">
        <v>10</v>
      </c>
      <c r="F29" s="8"/>
      <c r="G29" s="8"/>
      <c r="H29" s="8"/>
      <c r="I29" s="8"/>
      <c r="J29" s="9"/>
      <c r="K29" s="9"/>
      <c r="L29" s="9"/>
      <c r="M29" s="2"/>
    </row>
    <row r="30" spans="1:13">
      <c r="A30" s="61" t="s">
        <v>17</v>
      </c>
      <c r="B30" s="63"/>
      <c r="C30" s="114">
        <v>1</v>
      </c>
      <c r="D30" s="64"/>
      <c r="E30" s="115">
        <v>1</v>
      </c>
      <c r="F30" s="2"/>
      <c r="G30" s="2"/>
      <c r="H30" s="2"/>
      <c r="I30" s="2"/>
      <c r="J30" s="9"/>
      <c r="K30" s="9"/>
      <c r="L30" s="9"/>
      <c r="M30" s="2"/>
    </row>
    <row r="31" spans="1:13" ht="16.7" customHeight="1">
      <c r="A31" s="65" t="s">
        <v>18</v>
      </c>
      <c r="B31" s="63"/>
      <c r="C31" s="112">
        <f>SUM(C29:C30)</f>
        <v>8</v>
      </c>
      <c r="D31" s="64"/>
      <c r="E31" s="170">
        <f>SUM(E29:E30)</f>
        <v>11</v>
      </c>
      <c r="F31" s="11"/>
      <c r="G31" s="11"/>
      <c r="H31" s="11"/>
      <c r="I31" s="11"/>
      <c r="J31" s="13"/>
      <c r="K31" s="2"/>
      <c r="L31" s="2"/>
      <c r="M31" s="2"/>
    </row>
    <row r="32" spans="1:13">
      <c r="A32" s="65"/>
      <c r="B32" s="63"/>
      <c r="C32" s="114"/>
      <c r="D32" s="64"/>
      <c r="E32" s="167"/>
      <c r="F32" s="11"/>
      <c r="G32" s="11"/>
      <c r="H32" s="11"/>
      <c r="I32" s="11"/>
      <c r="J32" s="13"/>
      <c r="K32" s="2"/>
      <c r="L32" s="2"/>
      <c r="M32" s="2"/>
    </row>
    <row r="33" spans="1:13">
      <c r="A33" s="105" t="s">
        <v>77</v>
      </c>
      <c r="B33" s="106"/>
      <c r="C33" s="157"/>
      <c r="D33" s="62"/>
      <c r="E33" s="157"/>
      <c r="G33" s="2"/>
      <c r="H33" s="2"/>
      <c r="I33" s="2"/>
      <c r="J33" s="2"/>
      <c r="K33" s="2"/>
      <c r="L33" s="2"/>
      <c r="M33" s="2"/>
    </row>
    <row r="34" spans="1:13">
      <c r="A34" s="107" t="s">
        <v>78</v>
      </c>
      <c r="B34" s="108"/>
      <c r="C34" s="155">
        <v>0</v>
      </c>
      <c r="D34" s="62"/>
      <c r="E34" s="155">
        <v>4</v>
      </c>
      <c r="G34" s="2"/>
      <c r="H34" s="2"/>
      <c r="I34" s="2"/>
      <c r="J34" s="2"/>
      <c r="K34" s="2"/>
      <c r="L34" s="2"/>
      <c r="M34" s="2"/>
    </row>
    <row r="35" spans="1:13" ht="16.7" customHeight="1">
      <c r="A35" s="109" t="s">
        <v>79</v>
      </c>
      <c r="B35" s="106"/>
      <c r="C35" s="156">
        <v>0</v>
      </c>
      <c r="D35" s="62"/>
      <c r="E35" s="156">
        <f>SUM(E34)</f>
        <v>4</v>
      </c>
      <c r="G35" s="2"/>
      <c r="H35" s="2"/>
      <c r="I35" s="2"/>
      <c r="J35" s="2"/>
      <c r="K35" s="2"/>
      <c r="L35" s="2"/>
      <c r="M35" s="2"/>
    </row>
    <row r="36" spans="1:13" ht="17.25" customHeight="1">
      <c r="A36" s="109" t="s">
        <v>80</v>
      </c>
      <c r="B36" s="106"/>
      <c r="C36" s="166">
        <f>+C31+C35</f>
        <v>8</v>
      </c>
      <c r="D36" s="62"/>
      <c r="E36" s="166">
        <f>+E31+E35</f>
        <v>15</v>
      </c>
      <c r="G36" s="2"/>
      <c r="H36" s="2"/>
      <c r="I36" s="2"/>
      <c r="J36" s="2"/>
      <c r="K36" s="2"/>
      <c r="L36" s="2"/>
      <c r="M36" s="2"/>
    </row>
    <row r="37" spans="1:13">
      <c r="A37" s="62"/>
      <c r="B37" s="63"/>
      <c r="C37" s="64"/>
      <c r="D37" s="62"/>
      <c r="E37" s="171"/>
      <c r="G37" s="2"/>
      <c r="H37" s="2"/>
      <c r="I37" s="2"/>
      <c r="J37" s="2"/>
      <c r="K37" s="2"/>
      <c r="L37" s="2"/>
      <c r="M37" s="2"/>
    </row>
    <row r="38" spans="1:13">
      <c r="A38" s="66" t="s">
        <v>104</v>
      </c>
      <c r="B38" s="63"/>
      <c r="C38" s="64"/>
      <c r="D38" s="64"/>
      <c r="E38" s="168"/>
      <c r="F38" s="2"/>
      <c r="G38" s="2"/>
      <c r="H38" s="2"/>
      <c r="I38" s="2"/>
      <c r="J38" s="2"/>
      <c r="K38" s="2"/>
      <c r="L38" s="2"/>
      <c r="M38" s="2"/>
    </row>
    <row r="39" spans="1:13" ht="16.149999999999999" customHeight="1">
      <c r="A39" s="62" t="s">
        <v>19</v>
      </c>
      <c r="B39" s="63">
        <v>10</v>
      </c>
      <c r="C39" s="114">
        <v>660</v>
      </c>
      <c r="D39" s="64"/>
      <c r="E39" s="115">
        <v>660</v>
      </c>
      <c r="F39" s="2"/>
      <c r="G39" s="2"/>
      <c r="H39" s="2"/>
      <c r="I39" s="2"/>
      <c r="J39" s="9"/>
      <c r="K39" s="9"/>
      <c r="L39" s="9"/>
      <c r="M39" s="2"/>
    </row>
    <row r="40" spans="1:13">
      <c r="A40" s="1" t="s">
        <v>105</v>
      </c>
      <c r="B40" s="63">
        <v>10</v>
      </c>
      <c r="C40" s="112">
        <v>42</v>
      </c>
      <c r="D40" s="64"/>
      <c r="E40" s="170">
        <v>42</v>
      </c>
      <c r="F40" s="2"/>
      <c r="G40" s="2"/>
      <c r="H40" s="2"/>
      <c r="I40" s="2"/>
      <c r="J40" s="9"/>
      <c r="K40" s="2"/>
      <c r="L40" s="9"/>
      <c r="M40" s="2"/>
    </row>
    <row r="41" spans="1:13">
      <c r="A41" s="62" t="s">
        <v>72</v>
      </c>
      <c r="B41" s="63"/>
      <c r="C41" s="114"/>
      <c r="D41" s="64"/>
      <c r="E41" s="167"/>
      <c r="F41" s="2"/>
      <c r="G41" s="2"/>
      <c r="H41" s="2"/>
      <c r="I41" s="2"/>
      <c r="J41" s="9"/>
      <c r="K41" s="2"/>
      <c r="L41" s="9"/>
      <c r="M41" s="2"/>
    </row>
    <row r="42" spans="1:13">
      <c r="A42" s="62" t="s">
        <v>128</v>
      </c>
      <c r="B42" s="63">
        <v>3</v>
      </c>
      <c r="C42" s="111">
        <v>13</v>
      </c>
      <c r="D42" s="64"/>
      <c r="E42" s="115">
        <v>13</v>
      </c>
      <c r="F42" s="2"/>
      <c r="G42" s="2"/>
      <c r="H42" s="2"/>
      <c r="I42" s="2"/>
      <c r="J42" s="9"/>
      <c r="K42" s="2"/>
      <c r="L42" s="9"/>
      <c r="M42" s="2"/>
    </row>
    <row r="43" spans="1:13" ht="16.149999999999999" customHeight="1">
      <c r="A43" s="62" t="s">
        <v>54</v>
      </c>
      <c r="B43" s="63">
        <v>10</v>
      </c>
      <c r="C43" s="112">
        <f>+C44+C45</f>
        <v>-446</v>
      </c>
      <c r="D43" s="64"/>
      <c r="E43" s="186">
        <f>+E44+E45</f>
        <v>-304</v>
      </c>
      <c r="F43" s="2"/>
      <c r="G43" s="171"/>
      <c r="H43" s="2"/>
      <c r="I43" s="2"/>
      <c r="J43" s="2"/>
      <c r="K43" s="2"/>
      <c r="L43" s="2"/>
      <c r="M43" s="2"/>
    </row>
    <row r="44" spans="1:13">
      <c r="A44" s="61" t="s">
        <v>20</v>
      </c>
      <c r="B44" s="63"/>
      <c r="C44" s="110">
        <v>-304</v>
      </c>
      <c r="D44" s="64"/>
      <c r="E44" s="167">
        <v>-50</v>
      </c>
      <c r="F44" s="14"/>
      <c r="G44" s="74"/>
      <c r="H44" s="14"/>
      <c r="I44" s="14"/>
      <c r="J44" s="2"/>
      <c r="K44" s="2"/>
      <c r="L44" s="2"/>
      <c r="M44" s="2"/>
    </row>
    <row r="45" spans="1:13">
      <c r="A45" s="61" t="s">
        <v>21</v>
      </c>
      <c r="B45" s="63"/>
      <c r="C45" s="192">
        <v>-142</v>
      </c>
      <c r="D45" s="64"/>
      <c r="E45" s="115">
        <v>-254</v>
      </c>
      <c r="F45" s="2"/>
      <c r="G45" s="2"/>
      <c r="H45" s="2"/>
      <c r="I45" s="2"/>
      <c r="J45" s="9"/>
      <c r="K45" s="9"/>
      <c r="L45" s="9"/>
      <c r="M45" s="2"/>
    </row>
    <row r="46" spans="1:13" ht="16.7" customHeight="1">
      <c r="A46" s="65" t="s">
        <v>22</v>
      </c>
      <c r="B46" s="63"/>
      <c r="C46" s="112">
        <f>+C39+C40+C42+C43</f>
        <v>269</v>
      </c>
      <c r="D46" s="64"/>
      <c r="E46" s="112">
        <f>+E39+E40+E42+E43</f>
        <v>411</v>
      </c>
      <c r="F46" s="2"/>
      <c r="G46" s="2"/>
      <c r="H46" s="2"/>
      <c r="I46" s="2"/>
      <c r="J46" s="9"/>
      <c r="K46" s="9"/>
      <c r="L46" s="9"/>
      <c r="M46" s="2"/>
    </row>
    <row r="47" spans="1:13" ht="16.7" customHeight="1" thickBot="1">
      <c r="A47" s="65" t="s">
        <v>23</v>
      </c>
      <c r="B47" s="63"/>
      <c r="C47" s="118">
        <f>+C46+C36</f>
        <v>277</v>
      </c>
      <c r="D47" s="64"/>
      <c r="E47" s="169">
        <f>+E46+E36</f>
        <v>426</v>
      </c>
      <c r="F47" s="8"/>
      <c r="G47" s="8"/>
      <c r="H47" s="8"/>
      <c r="I47" s="8"/>
      <c r="J47" s="9"/>
      <c r="K47" s="9"/>
      <c r="L47" s="9"/>
      <c r="M47" s="2"/>
    </row>
    <row r="48" spans="1:13" ht="13.5" thickTop="1">
      <c r="A48" s="65"/>
      <c r="B48" s="63"/>
      <c r="C48" s="127"/>
      <c r="D48" s="64"/>
      <c r="E48" s="127"/>
      <c r="F48" s="8"/>
      <c r="G48" s="8"/>
      <c r="H48" s="8"/>
      <c r="I48" s="8"/>
      <c r="J48" s="9"/>
      <c r="K48" s="9"/>
      <c r="L48" s="9"/>
      <c r="M48" s="2"/>
    </row>
    <row r="49" spans="1:13">
      <c r="A49" s="82" t="s">
        <v>24</v>
      </c>
      <c r="B49" s="63"/>
      <c r="C49" s="64"/>
      <c r="D49" s="64"/>
      <c r="E49" s="168"/>
      <c r="F49" s="2"/>
      <c r="G49" s="2"/>
      <c r="H49" s="2"/>
      <c r="I49" s="2"/>
      <c r="J49" s="2"/>
      <c r="K49" s="2"/>
      <c r="L49" s="2"/>
      <c r="M49" s="2"/>
    </row>
    <row r="50" spans="1:13">
      <c r="A50" s="190" t="s">
        <v>137</v>
      </c>
      <c r="B50" s="63"/>
      <c r="C50" s="64"/>
      <c r="D50" s="64"/>
      <c r="E50" s="168"/>
      <c r="F50" s="2"/>
      <c r="G50" s="2"/>
      <c r="H50" s="2"/>
      <c r="I50" s="2"/>
      <c r="J50" s="2"/>
      <c r="K50" s="2"/>
      <c r="L50" s="2"/>
      <c r="M50" s="2"/>
    </row>
    <row r="51" spans="1:13">
      <c r="A51" s="61" t="s">
        <v>25</v>
      </c>
      <c r="B51" s="63">
        <v>15</v>
      </c>
      <c r="C51" s="64">
        <v>114</v>
      </c>
      <c r="D51" s="64"/>
      <c r="E51" s="168">
        <v>114</v>
      </c>
      <c r="F51" s="2"/>
      <c r="G51" s="2"/>
      <c r="H51" s="2"/>
      <c r="I51" s="2"/>
      <c r="J51" s="2"/>
      <c r="K51" s="2"/>
      <c r="L51" s="2"/>
      <c r="M51" s="2"/>
    </row>
    <row r="52" spans="1:13">
      <c r="A52" s="61" t="s">
        <v>135</v>
      </c>
      <c r="B52" s="63"/>
      <c r="C52" s="64">
        <v>17</v>
      </c>
      <c r="D52" s="64"/>
      <c r="E52" s="168">
        <v>35</v>
      </c>
      <c r="F52" s="2"/>
      <c r="G52" s="2"/>
      <c r="H52" s="2"/>
      <c r="I52" s="2"/>
      <c r="J52" s="2"/>
      <c r="K52" s="2"/>
      <c r="L52" s="2"/>
      <c r="M52" s="2"/>
    </row>
    <row r="53" spans="1:13">
      <c r="A53" s="190" t="s">
        <v>136</v>
      </c>
      <c r="B53" s="63"/>
      <c r="C53" s="64"/>
      <c r="D53" s="64"/>
      <c r="E53" s="168"/>
      <c r="F53" s="2"/>
      <c r="G53" s="2"/>
      <c r="H53" s="2"/>
      <c r="I53" s="2"/>
      <c r="J53" s="2"/>
      <c r="K53" s="2"/>
      <c r="L53" s="2"/>
      <c r="M53" s="2"/>
    </row>
    <row r="54" spans="1:13">
      <c r="A54" s="61" t="s">
        <v>138</v>
      </c>
      <c r="B54" s="1"/>
      <c r="C54" s="111">
        <v>21</v>
      </c>
      <c r="D54" s="64"/>
      <c r="E54" s="115">
        <v>48</v>
      </c>
      <c r="F54" s="8"/>
      <c r="G54" s="8"/>
      <c r="H54" s="8"/>
      <c r="I54" s="8"/>
      <c r="J54" s="2"/>
      <c r="K54" s="2"/>
      <c r="L54" s="2"/>
      <c r="M54" s="2"/>
    </row>
    <row r="55" spans="1:13" ht="16.7" customHeight="1" thickBot="1">
      <c r="A55" s="65" t="s">
        <v>28</v>
      </c>
      <c r="B55" s="63"/>
      <c r="C55" s="169">
        <f>SUM(C51:C54)</f>
        <v>152</v>
      </c>
      <c r="D55" s="64"/>
      <c r="E55" s="169">
        <f>SUM(E51:E54)</f>
        <v>197</v>
      </c>
      <c r="F55" s="8"/>
      <c r="G55" s="8"/>
      <c r="H55" s="8"/>
      <c r="I55" s="8"/>
      <c r="J55" s="2"/>
      <c r="K55" s="2"/>
      <c r="L55" s="2"/>
      <c r="M55" s="2"/>
    </row>
    <row r="56" spans="1:13" ht="13.5" thickTop="1">
      <c r="A56" s="62"/>
      <c r="B56" s="63"/>
      <c r="C56" s="62"/>
      <c r="D56" s="62"/>
      <c r="E56" s="172"/>
      <c r="F56" s="2"/>
      <c r="G56" s="2"/>
      <c r="H56" s="2"/>
      <c r="I56" s="2"/>
      <c r="J56" s="2"/>
      <c r="K56" s="2"/>
      <c r="L56" s="2"/>
      <c r="M56" s="2"/>
    </row>
    <row r="57" spans="1:13">
      <c r="A57" s="65" t="s">
        <v>26</v>
      </c>
      <c r="B57" s="63"/>
      <c r="C57" s="62"/>
      <c r="D57" s="62"/>
      <c r="E57" s="172"/>
      <c r="F57" s="2"/>
      <c r="G57" s="2"/>
      <c r="H57" s="2"/>
      <c r="I57" s="2"/>
      <c r="J57" s="2"/>
      <c r="K57" s="2"/>
      <c r="L57" s="2"/>
      <c r="M57" s="2"/>
    </row>
    <row r="58" spans="1:13">
      <c r="A58" s="190" t="s">
        <v>139</v>
      </c>
      <c r="B58" s="63"/>
      <c r="C58" s="62"/>
      <c r="D58" s="62"/>
      <c r="E58" s="172"/>
      <c r="F58" s="2"/>
      <c r="G58" s="2"/>
      <c r="H58" s="2"/>
      <c r="I58" s="2"/>
      <c r="J58" s="2"/>
      <c r="K58" s="2"/>
      <c r="L58" s="2"/>
      <c r="M58" s="2"/>
    </row>
    <row r="59" spans="1:13">
      <c r="A59" s="61" t="s">
        <v>27</v>
      </c>
      <c r="B59" s="63">
        <v>15</v>
      </c>
      <c r="C59" s="62">
        <v>114</v>
      </c>
      <c r="D59" s="62"/>
      <c r="E59" s="172">
        <v>114</v>
      </c>
      <c r="F59" s="2"/>
      <c r="G59" s="2"/>
      <c r="H59" s="2"/>
      <c r="I59" s="2"/>
      <c r="J59" s="2"/>
      <c r="K59" s="2"/>
      <c r="L59" s="2"/>
      <c r="M59" s="2"/>
    </row>
    <row r="60" spans="1:13">
      <c r="A60" s="61" t="s">
        <v>140</v>
      </c>
      <c r="B60" s="63"/>
      <c r="C60" s="62">
        <v>17</v>
      </c>
      <c r="D60" s="62"/>
      <c r="E60" s="172">
        <v>35</v>
      </c>
      <c r="F60" s="2"/>
      <c r="G60" s="2"/>
      <c r="H60" s="2"/>
      <c r="I60" s="2"/>
      <c r="J60" s="2"/>
      <c r="K60" s="2"/>
      <c r="L60" s="2"/>
      <c r="M60" s="2"/>
    </row>
    <row r="61" spans="1:13">
      <c r="A61" s="190" t="s">
        <v>141</v>
      </c>
      <c r="B61" s="63"/>
      <c r="C61" s="62"/>
      <c r="D61" s="62"/>
      <c r="E61" s="172"/>
      <c r="F61" s="2"/>
      <c r="G61" s="2"/>
      <c r="H61" s="2"/>
      <c r="I61" s="2"/>
      <c r="J61" s="2"/>
      <c r="K61" s="2"/>
      <c r="L61" s="2"/>
      <c r="M61" s="2"/>
    </row>
    <row r="62" spans="1:13">
      <c r="A62" s="61" t="s">
        <v>138</v>
      </c>
      <c r="B62" s="1"/>
      <c r="C62" s="111">
        <v>21</v>
      </c>
      <c r="D62" s="62"/>
      <c r="E62" s="115">
        <v>48</v>
      </c>
      <c r="F62" s="8"/>
      <c r="G62" s="8"/>
      <c r="H62" s="8"/>
      <c r="I62" s="8"/>
      <c r="J62" s="2"/>
      <c r="K62" s="2"/>
      <c r="L62" s="2"/>
      <c r="M62" s="2"/>
    </row>
    <row r="63" spans="1:13" ht="16.149999999999999" customHeight="1" thickBot="1">
      <c r="A63" s="65" t="s">
        <v>28</v>
      </c>
      <c r="B63" s="63"/>
      <c r="C63" s="118">
        <f>SUM(C59:C62)</f>
        <v>152</v>
      </c>
      <c r="D63" s="62"/>
      <c r="E63" s="169">
        <f>SUM(E59:E62)</f>
        <v>197</v>
      </c>
      <c r="F63" s="8"/>
      <c r="G63" s="8"/>
      <c r="H63" s="8"/>
      <c r="I63" s="8"/>
      <c r="J63" s="2"/>
      <c r="K63" s="2"/>
      <c r="L63" s="2"/>
      <c r="M63" s="2"/>
    </row>
    <row r="64" spans="1:13" ht="8.85" customHeight="1" thickTop="1">
      <c r="A64" s="4"/>
      <c r="C64" s="29"/>
      <c r="D64" s="28"/>
      <c r="E64" s="71"/>
      <c r="F64" s="8"/>
      <c r="G64" s="8"/>
      <c r="H64" s="8"/>
      <c r="I64" s="8"/>
      <c r="J64" s="2"/>
      <c r="K64" s="2"/>
      <c r="L64" s="2"/>
      <c r="M64" s="2"/>
    </row>
    <row r="65" spans="1:13" ht="8.85" customHeight="1">
      <c r="A65" s="4"/>
      <c r="C65" s="29"/>
      <c r="D65" s="28"/>
      <c r="E65" s="71"/>
      <c r="F65" s="8"/>
      <c r="G65" s="8"/>
      <c r="H65" s="8"/>
      <c r="I65" s="8"/>
      <c r="J65" s="2"/>
      <c r="K65" s="2"/>
      <c r="L65" s="2"/>
      <c r="M65" s="2"/>
    </row>
    <row r="66" spans="1:13">
      <c r="A66" s="130" t="s">
        <v>152</v>
      </c>
      <c r="B66" s="130"/>
      <c r="C66" s="130"/>
      <c r="D66" s="130"/>
      <c r="E66" s="130"/>
      <c r="G66" s="2"/>
      <c r="H66" s="2"/>
      <c r="I66" s="2"/>
      <c r="J66" s="2"/>
      <c r="K66" s="2"/>
      <c r="L66" s="2"/>
      <c r="M66" s="2"/>
    </row>
    <row r="67" spans="1:13">
      <c r="A67" s="130"/>
      <c r="B67" s="164"/>
      <c r="C67" s="130"/>
      <c r="D67" s="130"/>
      <c r="E67" s="130"/>
      <c r="G67" s="2"/>
      <c r="H67" s="2"/>
      <c r="I67" s="2"/>
      <c r="J67" s="2"/>
      <c r="K67" s="2"/>
      <c r="L67" s="2"/>
      <c r="M67" s="2"/>
    </row>
    <row r="68" spans="1:13" ht="9.75" customHeight="1" thickBot="1">
      <c r="A68" s="31"/>
      <c r="B68" s="165"/>
      <c r="C68" s="31"/>
      <c r="D68" s="31"/>
      <c r="E68" s="72"/>
      <c r="G68" s="2"/>
      <c r="H68" s="2"/>
      <c r="I68" s="2"/>
      <c r="J68" s="2"/>
      <c r="K68" s="2"/>
      <c r="L68" s="2"/>
      <c r="M68" s="2"/>
    </row>
    <row r="69" spans="1:13" ht="13.5" thickTop="1">
      <c r="A69" s="2"/>
      <c r="B69" s="3"/>
      <c r="C69" s="2"/>
      <c r="D69" s="2"/>
      <c r="E69" s="78"/>
      <c r="G69" s="2"/>
      <c r="H69" s="2"/>
      <c r="I69" s="2"/>
      <c r="J69" s="2"/>
      <c r="K69" s="2"/>
      <c r="L69" s="2"/>
      <c r="M69" s="2"/>
    </row>
    <row r="70" spans="1:13">
      <c r="A70" s="191" t="s">
        <v>154</v>
      </c>
      <c r="C70" s="218" t="s">
        <v>42</v>
      </c>
      <c r="D70" s="218"/>
      <c r="E70" s="218"/>
    </row>
    <row r="71" spans="1:13">
      <c r="A71" s="80" t="s">
        <v>55</v>
      </c>
      <c r="B71" s="16"/>
      <c r="C71" s="214" t="s">
        <v>40</v>
      </c>
      <c r="D71" s="214"/>
      <c r="E71" s="214"/>
    </row>
    <row r="72" spans="1:13">
      <c r="A72" s="16"/>
      <c r="B72" s="16"/>
      <c r="C72" s="19"/>
      <c r="D72" s="19"/>
      <c r="E72" s="73"/>
    </row>
    <row r="73" spans="1:13" ht="6.75" customHeight="1">
      <c r="A73" s="20"/>
      <c r="B73" s="16"/>
      <c r="C73" s="21"/>
      <c r="D73" s="21"/>
      <c r="E73" s="73"/>
    </row>
    <row r="74" spans="1:13">
      <c r="A74" s="79" t="s">
        <v>43</v>
      </c>
      <c r="B74" s="158"/>
      <c r="D74" s="151" t="s">
        <v>142</v>
      </c>
      <c r="E74" s="151"/>
      <c r="F74" s="151"/>
      <c r="G74" s="151"/>
    </row>
    <row r="75" spans="1:13">
      <c r="A75" s="80" t="s">
        <v>57</v>
      </c>
      <c r="B75" s="16"/>
      <c r="C75" s="214" t="s">
        <v>153</v>
      </c>
      <c r="D75" s="214"/>
      <c r="E75" s="214"/>
    </row>
  </sheetData>
  <customSheetViews>
    <customSheetView guid="{6706F2BD-0159-441A-BB0C-0190BB90E733}" showPageBreaks="1" showGridLines="0" printArea="1" hiddenRows="1" topLeftCell="A7">
      <selection activeCell="C76" sqref="C76:E76"/>
      <pageMargins left="0.32" right="0.32" top="0.75" bottom="0.26" header="0.3" footer="0.16"/>
      <printOptions horizontalCentered="1"/>
      <pageSetup scale="71" orientation="portrait" r:id="rId1"/>
    </customSheetView>
    <customSheetView guid="{35752132-581D-4525-8404-9DBC68ECECD0}" showGridLines="0" hiddenRows="1" topLeftCell="A37">
      <selection activeCell="E63" sqref="E63"/>
      <pageMargins left="0.32" right="0.32" top="0.75" bottom="0.26" header="0.3" footer="0.16"/>
      <printOptions horizontalCentered="1"/>
      <pageSetup scale="77" orientation="portrait" r:id="rId2"/>
    </customSheetView>
    <customSheetView guid="{C8AD2ADA-0C5B-4B14-8F3B-09CA9686B98F}" showPageBreaks="1" showGridLines="0" printArea="1" topLeftCell="A46">
      <selection activeCell="A10" sqref="A10"/>
      <pageMargins left="0.32" right="0.32" top="0.75" bottom="0.26" header="0.3" footer="0.16"/>
      <printOptions horizontalCentered="1"/>
      <pageSetup scale="77" orientation="portrait" r:id="rId3"/>
    </customSheetView>
    <customSheetView guid="{ADA76145-A2CE-4B80-BAA5-DF6F3979D777}" scale="120" showPageBreaks="1" showGridLines="0" printArea="1">
      <selection activeCell="C42" sqref="C42"/>
      <pageMargins left="0.31496062992125984" right="0.31496062992125984" top="0.59" bottom="0.27559055118110237" header="0.31496062992125984" footer="0.59"/>
      <printOptions horizontalCentered="1"/>
      <pageSetup scale="80" orientation="portrait" horizontalDpi="300" verticalDpi="300" r:id="rId4"/>
      <headerFooter>
        <oddFooter>&amp;C&amp;"Univers for KPMG,Regular"&amp;10 2</oddFooter>
      </headerFooter>
    </customSheetView>
    <customSheetView guid="{71559C21-C975-4D9B-95FB-51665876E8DF}" scale="110" showGridLines="0">
      <selection activeCell="A20" sqref="A20"/>
      <pageMargins left="0.32" right="0.32" top="0.75" bottom="0.26" header="0.3" footer="0.16"/>
      <printOptions horizontalCentered="1"/>
      <pageSetup scale="78" orientation="portrait" r:id="rId5"/>
    </customSheetView>
    <customSheetView guid="{48909D50-994C-4A4A-AFD8-BA27A5473E3B}" scale="115" showPageBreaks="1" showGridLines="0" printArea="1" topLeftCell="A34">
      <selection activeCell="A23" sqref="A23"/>
      <pageMargins left="0.32" right="0.32" top="0.75" bottom="0.26" header="0.3" footer="0.16"/>
      <printOptions horizontalCentered="1"/>
      <pageSetup scale="78" orientation="portrait" r:id="rId6"/>
    </customSheetView>
    <customSheetView guid="{9516BC4A-61B8-463E-930E-FB6B18FB19FB}" scale="90" showPageBreaks="1" showGridLines="0" fitToPage="1" printArea="1">
      <selection sqref="A1:E75"/>
      <pageMargins left="0.32" right="0.32" top="0.75" bottom="0.26" header="0.3" footer="0.16"/>
      <printOptions horizontalCentered="1"/>
      <pageSetup scale="10" orientation="portrait" r:id="rId7"/>
    </customSheetView>
    <customSheetView guid="{870D5162-64E5-47A5-815C-7737EEA6167C}" showPageBreaks="1" showGridLines="0" printArea="1" hiddenRows="1" topLeftCell="A7">
      <selection activeCell="C47" sqref="C47"/>
      <pageMargins left="0.32" right="0.32" top="0.75" bottom="0.26" header="0.3" footer="0.16"/>
      <printOptions horizontalCentered="1"/>
      <pageSetup scale="77" orientation="portrait" r:id="rId8"/>
    </customSheetView>
  </customSheetViews>
  <mergeCells count="8">
    <mergeCell ref="C71:E71"/>
    <mergeCell ref="C75:E75"/>
    <mergeCell ref="A2:E2"/>
    <mergeCell ref="A1:E1"/>
    <mergeCell ref="A6:E6"/>
    <mergeCell ref="A7:E7"/>
    <mergeCell ref="A8:E8"/>
    <mergeCell ref="C70:E70"/>
  </mergeCells>
  <printOptions horizontalCentered="1"/>
  <pageMargins left="0.32" right="0.32" top="0.75" bottom="0.26" header="0.3" footer="0.16"/>
  <pageSetup scale="71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H58"/>
  <sheetViews>
    <sheetView showGridLines="0" topLeftCell="A37" zoomScaleNormal="130" zoomScaleSheetLayoutView="100" workbookViewId="0">
      <selection activeCell="A50" sqref="A50:XFD51"/>
    </sheetView>
  </sheetViews>
  <sheetFormatPr defaultColWidth="11.42578125" defaultRowHeight="12.75"/>
  <cols>
    <col min="1" max="1" width="55.42578125" style="33" customWidth="1"/>
    <col min="2" max="2" width="4.140625" style="33" customWidth="1"/>
    <col min="3" max="3" width="11.140625" style="33" customWidth="1"/>
    <col min="4" max="4" width="9.85546875" style="33" customWidth="1"/>
    <col min="5" max="5" width="3.5703125" style="33" customWidth="1"/>
    <col min="6" max="6" width="9.85546875" style="33" customWidth="1"/>
    <col min="7" max="16384" width="11.42578125" style="33"/>
  </cols>
  <sheetData>
    <row r="1" spans="1:6">
      <c r="A1" s="220" t="s">
        <v>66</v>
      </c>
      <c r="B1" s="220"/>
      <c r="C1" s="220"/>
      <c r="D1" s="220"/>
      <c r="E1" s="220"/>
      <c r="F1" s="220"/>
    </row>
    <row r="2" spans="1:6">
      <c r="A2" s="219" t="s">
        <v>51</v>
      </c>
      <c r="B2" s="219"/>
      <c r="C2" s="219"/>
      <c r="D2" s="219"/>
      <c r="E2" s="219"/>
      <c r="F2" s="219"/>
    </row>
    <row r="3" spans="1:6">
      <c r="A3" s="220" t="str">
        <f>CP!B3</f>
        <v>(Compañía Salvadoreña, Subsidiaria de Inversiones Financieras Atlántida, S.A.)</v>
      </c>
      <c r="B3" s="220"/>
      <c r="C3" s="220"/>
      <c r="D3" s="220"/>
      <c r="E3" s="220"/>
      <c r="F3" s="220"/>
    </row>
    <row r="4" spans="1:6">
      <c r="A4" s="88" t="s">
        <v>52</v>
      </c>
      <c r="B4" s="44"/>
      <c r="C4" s="44"/>
      <c r="D4" s="44"/>
      <c r="E4" s="44"/>
      <c r="F4" s="44"/>
    </row>
    <row r="5" spans="1:6">
      <c r="A5" s="60"/>
      <c r="B5" s="60"/>
      <c r="C5" s="60"/>
      <c r="D5" s="60"/>
      <c r="E5" s="60"/>
      <c r="F5" s="60"/>
    </row>
    <row r="6" spans="1:6">
      <c r="A6" s="220" t="s">
        <v>156</v>
      </c>
      <c r="B6" s="220"/>
      <c r="C6" s="220"/>
      <c r="D6" s="220"/>
      <c r="E6" s="220"/>
      <c r="F6" s="220"/>
    </row>
    <row r="7" spans="1:6">
      <c r="A7" s="44"/>
      <c r="B7" s="44"/>
      <c r="C7" s="44"/>
      <c r="D7" s="44"/>
      <c r="E7" s="44"/>
      <c r="F7" s="44"/>
    </row>
    <row r="8" spans="1:6" ht="15.6" customHeight="1">
      <c r="A8" s="132" t="s">
        <v>157</v>
      </c>
      <c r="B8" s="132"/>
      <c r="C8" s="132"/>
      <c r="D8" s="132"/>
      <c r="E8" s="132"/>
      <c r="F8" s="132"/>
    </row>
    <row r="9" spans="1:6" ht="27.75" customHeight="1" thickBot="1">
      <c r="A9" s="223" t="s">
        <v>158</v>
      </c>
      <c r="B9" s="223"/>
      <c r="C9" s="223"/>
      <c r="D9" s="223"/>
      <c r="E9" s="223"/>
      <c r="F9" s="223"/>
    </row>
    <row r="10" spans="1:6" ht="13.5" thickTop="1"/>
    <row r="11" spans="1:6">
      <c r="C11" s="83" t="s">
        <v>10</v>
      </c>
      <c r="D11" s="84">
        <v>2018</v>
      </c>
      <c r="E11" s="85"/>
      <c r="F11" s="84">
        <v>2017</v>
      </c>
    </row>
    <row r="12" spans="1:6">
      <c r="A12" s="34" t="s">
        <v>106</v>
      </c>
    </row>
    <row r="13" spans="1:6">
      <c r="A13" s="46" t="s">
        <v>29</v>
      </c>
      <c r="C13" s="42"/>
    </row>
    <row r="14" spans="1:6">
      <c r="A14" s="46" t="s">
        <v>30</v>
      </c>
      <c r="C14" s="43"/>
      <c r="D14" s="114">
        <v>47</v>
      </c>
      <c r="E14" s="26"/>
      <c r="F14" s="114">
        <v>37</v>
      </c>
    </row>
    <row r="15" spans="1:6">
      <c r="A15" s="46" t="s">
        <v>31</v>
      </c>
      <c r="C15" s="42"/>
      <c r="D15" s="111">
        <v>30</v>
      </c>
      <c r="E15" s="26"/>
      <c r="F15" s="111">
        <v>7</v>
      </c>
    </row>
    <row r="16" spans="1:6">
      <c r="C16" s="42"/>
      <c r="D16" s="186">
        <f>SUM(D14:D15)</f>
        <v>77</v>
      </c>
      <c r="E16" s="193"/>
      <c r="F16" s="186">
        <f>SUM(F14:F15)</f>
        <v>44</v>
      </c>
    </row>
    <row r="17" spans="1:6">
      <c r="A17" s="34" t="s">
        <v>107</v>
      </c>
      <c r="C17" s="42"/>
      <c r="D17" s="26"/>
      <c r="E17" s="26"/>
      <c r="F17" s="64"/>
    </row>
    <row r="18" spans="1:6">
      <c r="A18" s="38" t="s">
        <v>112</v>
      </c>
      <c r="C18" s="42"/>
      <c r="D18" s="26"/>
      <c r="E18" s="26"/>
      <c r="F18" s="64"/>
    </row>
    <row r="19" spans="1:6">
      <c r="A19" s="107" t="s">
        <v>81</v>
      </c>
      <c r="C19" s="42"/>
      <c r="D19" s="64">
        <v>29</v>
      </c>
      <c r="E19" s="26"/>
      <c r="F19" s="64">
        <v>28</v>
      </c>
    </row>
    <row r="20" spans="1:6">
      <c r="A20" s="107" t="s">
        <v>83</v>
      </c>
      <c r="C20" s="42"/>
      <c r="D20" s="64"/>
      <c r="E20" s="26"/>
      <c r="F20" s="64"/>
    </row>
    <row r="21" spans="1:6">
      <c r="A21" s="107" t="s">
        <v>49</v>
      </c>
      <c r="C21" s="42"/>
      <c r="D21" s="64">
        <v>184</v>
      </c>
      <c r="E21" s="26"/>
      <c r="F21" s="64">
        <v>143</v>
      </c>
    </row>
    <row r="22" spans="1:6">
      <c r="A22" s="123" t="s">
        <v>84</v>
      </c>
      <c r="C22" s="42"/>
      <c r="D22" s="64"/>
      <c r="E22" s="26"/>
      <c r="F22" s="64"/>
    </row>
    <row r="23" spans="1:6">
      <c r="A23" s="124" t="s">
        <v>85</v>
      </c>
      <c r="C23" s="42"/>
      <c r="D23" s="111">
        <v>10</v>
      </c>
      <c r="E23" s="26"/>
      <c r="F23" s="111">
        <v>13</v>
      </c>
    </row>
    <row r="24" spans="1:6" ht="16.149999999999999" customHeight="1">
      <c r="C24" s="42"/>
      <c r="D24" s="112">
        <f>SUM(D19:D23)</f>
        <v>223</v>
      </c>
      <c r="E24" s="26"/>
      <c r="F24" s="112">
        <f>SUM(F19:F23)</f>
        <v>184</v>
      </c>
    </row>
    <row r="25" spans="1:6" ht="17.850000000000001" customHeight="1">
      <c r="A25" s="100" t="s">
        <v>32</v>
      </c>
      <c r="C25" s="42"/>
      <c r="D25" s="113">
        <f>+D16-D24</f>
        <v>-146</v>
      </c>
      <c r="E25" s="26"/>
      <c r="F25" s="113">
        <f>+F16-F24</f>
        <v>-140</v>
      </c>
    </row>
    <row r="26" spans="1:6">
      <c r="A26" s="100" t="s">
        <v>33</v>
      </c>
      <c r="C26" s="42"/>
      <c r="D26" s="114"/>
      <c r="E26" s="26"/>
      <c r="F26" s="64"/>
    </row>
    <row r="27" spans="1:6">
      <c r="A27" s="46" t="s">
        <v>34</v>
      </c>
      <c r="C27" s="42"/>
      <c r="D27" s="114">
        <v>5</v>
      </c>
      <c r="E27" s="26"/>
      <c r="F27" s="64">
        <v>6</v>
      </c>
    </row>
    <row r="28" spans="1:6" ht="16.149999999999999" customHeight="1">
      <c r="A28" s="194" t="s">
        <v>143</v>
      </c>
      <c r="C28" s="42"/>
      <c r="D28" s="224">
        <f>+D25+D27</f>
        <v>-141</v>
      </c>
      <c r="E28" s="26"/>
      <c r="F28" s="224">
        <f>+F25+F27</f>
        <v>-134</v>
      </c>
    </row>
    <row r="29" spans="1:6" ht="9.9499999999999993" customHeight="1">
      <c r="A29" s="195"/>
      <c r="C29" s="43"/>
      <c r="D29" s="114"/>
      <c r="E29" s="29"/>
      <c r="F29" s="114"/>
    </row>
    <row r="30" spans="1:6">
      <c r="A30" s="105" t="s">
        <v>123</v>
      </c>
      <c r="B30" s="104"/>
      <c r="C30" s="21"/>
      <c r="D30" s="116"/>
      <c r="E30" s="26"/>
      <c r="F30" s="116"/>
    </row>
    <row r="31" spans="1:6">
      <c r="A31" s="105" t="s">
        <v>108</v>
      </c>
      <c r="B31" s="104"/>
      <c r="C31" s="21"/>
      <c r="D31" s="116"/>
      <c r="E31" s="26"/>
      <c r="F31" s="116"/>
    </row>
    <row r="32" spans="1:6">
      <c r="A32" s="107" t="s">
        <v>82</v>
      </c>
      <c r="B32" s="104"/>
      <c r="C32" s="21"/>
      <c r="D32" s="117">
        <v>2</v>
      </c>
      <c r="E32" s="26"/>
      <c r="F32" s="117">
        <v>2</v>
      </c>
    </row>
    <row r="33" spans="1:6" ht="16.149999999999999" customHeight="1">
      <c r="B33" s="104"/>
      <c r="C33" s="21"/>
      <c r="D33" s="116">
        <f>SUM(D31:D32)</f>
        <v>2</v>
      </c>
      <c r="E33" s="26"/>
      <c r="F33" s="116">
        <f>SUM(F31:F32)</f>
        <v>2</v>
      </c>
    </row>
    <row r="34" spans="1:6">
      <c r="A34" s="47"/>
      <c r="C34" s="43"/>
      <c r="D34" s="114"/>
      <c r="E34" s="26"/>
      <c r="F34" s="114"/>
    </row>
    <row r="35" spans="1:6">
      <c r="A35" s="159" t="s">
        <v>124</v>
      </c>
      <c r="C35" s="42"/>
      <c r="D35" s="110">
        <v>-142</v>
      </c>
      <c r="E35" s="26"/>
      <c r="F35" s="110">
        <f>F28+F29-F33</f>
        <v>-136</v>
      </c>
    </row>
    <row r="36" spans="1:6">
      <c r="A36" s="184" t="s">
        <v>119</v>
      </c>
      <c r="C36" s="42"/>
      <c r="D36" s="173">
        <v>-304</v>
      </c>
      <c r="E36" s="26"/>
      <c r="F36" s="111">
        <v>-50</v>
      </c>
    </row>
    <row r="37" spans="1:6" ht="16.7" customHeight="1" thickBot="1">
      <c r="A37" s="34" t="s">
        <v>113</v>
      </c>
      <c r="C37" s="43">
        <v>10</v>
      </c>
      <c r="D37" s="98">
        <v>-445</v>
      </c>
      <c r="E37" s="26"/>
      <c r="F37" s="98">
        <v>-185</v>
      </c>
    </row>
    <row r="38" spans="1:6" ht="13.5" thickTop="1">
      <c r="A38" s="34"/>
      <c r="C38" s="42"/>
      <c r="D38" s="96"/>
      <c r="E38" s="26"/>
      <c r="F38" s="29"/>
    </row>
    <row r="39" spans="1:6">
      <c r="A39" s="34" t="s">
        <v>120</v>
      </c>
      <c r="C39" s="42"/>
      <c r="D39" s="97"/>
      <c r="E39" s="26"/>
      <c r="F39" s="26"/>
    </row>
    <row r="40" spans="1:6" ht="13.5" thickBot="1">
      <c r="A40" s="196" t="s">
        <v>125</v>
      </c>
      <c r="C40" s="42"/>
      <c r="D40" s="185">
        <v>-0.21</v>
      </c>
      <c r="F40" s="45">
        <v>-0.28999999999999998</v>
      </c>
    </row>
    <row r="41" spans="1:6" ht="14.25" thickTop="1" thickBot="1">
      <c r="A41" s="196" t="s">
        <v>126</v>
      </c>
      <c r="C41" s="42"/>
      <c r="D41" s="185">
        <v>-0.21</v>
      </c>
      <c r="F41" s="45">
        <v>-0.28999999999999998</v>
      </c>
    </row>
    <row r="42" spans="1:6" ht="14.25" thickTop="1" thickBot="1">
      <c r="A42" s="196" t="s">
        <v>127</v>
      </c>
      <c r="C42" s="42"/>
      <c r="D42" s="128">
        <v>-0.22</v>
      </c>
      <c r="E42" s="26"/>
      <c r="F42" s="45">
        <v>-0.3</v>
      </c>
    </row>
    <row r="43" spans="1:6" ht="14.25" thickTop="1" thickBot="1">
      <c r="A43" s="196" t="s">
        <v>35</v>
      </c>
      <c r="C43" s="42"/>
      <c r="D43" s="197">
        <v>660000</v>
      </c>
      <c r="E43" s="198"/>
      <c r="F43" s="199">
        <v>460000</v>
      </c>
    </row>
    <row r="44" spans="1:6" ht="14.25" thickTop="1" thickBot="1">
      <c r="A44" s="196" t="s">
        <v>36</v>
      </c>
      <c r="C44" s="42"/>
      <c r="D44" s="128">
        <v>1</v>
      </c>
      <c r="E44" s="26"/>
      <c r="F44" s="45">
        <v>1</v>
      </c>
    </row>
    <row r="45" spans="1:6" ht="7.7" customHeight="1" thickTop="1">
      <c r="A45" s="46"/>
      <c r="C45" s="42"/>
      <c r="D45" s="174"/>
      <c r="E45" s="26"/>
      <c r="F45" s="29"/>
    </row>
    <row r="46" spans="1:6" ht="6.4" customHeight="1">
      <c r="A46" s="46"/>
      <c r="C46" s="42"/>
      <c r="D46" s="29"/>
      <c r="E46" s="26"/>
      <c r="F46" s="29"/>
    </row>
    <row r="47" spans="1:6">
      <c r="A47" s="221" t="str">
        <f>+BG!A66</f>
        <v>Las notas que acompañan son parte integral de los estados financieros intermedios.</v>
      </c>
      <c r="B47" s="222"/>
      <c r="C47" s="222"/>
      <c r="D47" s="222"/>
      <c r="E47" s="222"/>
      <c r="F47" s="222"/>
    </row>
    <row r="48" spans="1:6">
      <c r="A48" s="160"/>
      <c r="B48" s="161"/>
      <c r="C48" s="161"/>
      <c r="D48" s="161"/>
      <c r="E48" s="161"/>
      <c r="F48" s="161"/>
    </row>
    <row r="49" spans="1:8" ht="5.0999999999999996" customHeight="1">
      <c r="A49" s="160"/>
      <c r="B49" s="161"/>
      <c r="C49" s="161"/>
      <c r="D49" s="161"/>
      <c r="E49" s="161"/>
      <c r="F49" s="161"/>
    </row>
    <row r="51" spans="1:8" ht="13.5" thickBot="1">
      <c r="A51" s="48"/>
      <c r="B51" s="48"/>
      <c r="C51" s="48"/>
      <c r="D51" s="48"/>
      <c r="E51" s="48"/>
      <c r="F51" s="48"/>
    </row>
    <row r="52" spans="1:8" ht="13.5" thickTop="1"/>
    <row r="53" spans="1:8">
      <c r="A53" s="191" t="s">
        <v>154</v>
      </c>
      <c r="B53" s="1"/>
      <c r="C53" s="1"/>
      <c r="D53" s="213" t="s">
        <v>42</v>
      </c>
      <c r="E53" s="213"/>
      <c r="F53" s="213"/>
    </row>
    <row r="54" spans="1:8">
      <c r="A54" s="80" t="s">
        <v>55</v>
      </c>
      <c r="B54" s="17"/>
      <c r="C54" s="212" t="s">
        <v>159</v>
      </c>
      <c r="D54" s="212"/>
      <c r="E54" s="212"/>
    </row>
    <row r="55" spans="1:8">
      <c r="A55" s="80"/>
      <c r="B55" s="16"/>
      <c r="C55" s="18"/>
      <c r="D55" s="19"/>
      <c r="E55" s="19"/>
      <c r="F55" s="19"/>
    </row>
    <row r="56" spans="1:8">
      <c r="A56" s="79"/>
      <c r="B56" s="18"/>
      <c r="C56" s="18"/>
      <c r="D56" s="21"/>
      <c r="E56" s="21"/>
      <c r="F56" s="21"/>
    </row>
    <row r="57" spans="1:8">
      <c r="A57" s="79" t="s">
        <v>43</v>
      </c>
      <c r="B57" s="20"/>
      <c r="C57" s="22"/>
      <c r="D57" s="151" t="s">
        <v>142</v>
      </c>
      <c r="E57" s="151"/>
      <c r="F57" s="151"/>
      <c r="G57" s="151"/>
      <c r="H57" s="151"/>
    </row>
    <row r="58" spans="1:8">
      <c r="A58" s="80" t="s">
        <v>56</v>
      </c>
      <c r="B58" s="17"/>
      <c r="C58" s="18"/>
      <c r="D58" s="212" t="s">
        <v>153</v>
      </c>
      <c r="E58" s="212"/>
      <c r="F58" s="212"/>
    </row>
  </sheetData>
  <customSheetViews>
    <customSheetView guid="{6706F2BD-0159-441A-BB0C-0190BB90E733}" showPageBreaks="1" showGridLines="0" printArea="1" topLeftCell="A37">
      <selection activeCell="C62" sqref="C62"/>
      <pageMargins left="0.56000000000000005" right="0.32" top="0.56000000000000005" bottom="0.64" header="0.31496062992126" footer="0.16"/>
      <printOptions horizontalCentered="1"/>
      <pageSetup scale="76" orientation="portrait" horizontalDpi="300" verticalDpi="300" r:id="rId1"/>
    </customSheetView>
    <customSheetView guid="{35752132-581D-4525-8404-9DBC68ECECD0}" showGridLines="0" printArea="1" topLeftCell="A25">
      <selection activeCell="C39" sqref="C39"/>
      <pageMargins left="0.56000000000000005" right="0.32" top="0.56000000000000005" bottom="0.64" header="0.31496062992126" footer="0.16"/>
      <printOptions horizontalCentered="1"/>
      <pageSetup scale="76" orientation="portrait" horizontalDpi="300" verticalDpi="300" r:id="rId2"/>
    </customSheetView>
    <customSheetView guid="{C8AD2ADA-0C5B-4B14-8F3B-09CA9686B98F}" showPageBreaks="1" showGridLines="0" printArea="1" topLeftCell="A25">
      <selection activeCell="F39" sqref="F39"/>
      <pageMargins left="0.56000000000000005" right="0.32" top="0.56000000000000005" bottom="0.64" header="0.31496062992126" footer="0.16"/>
      <printOptions horizontalCentered="1"/>
      <pageSetup scale="76" orientation="portrait" horizontalDpi="300" verticalDpi="300" r:id="rId3"/>
    </customSheetView>
    <customSheetView guid="{ADA76145-A2CE-4B80-BAA5-DF6F3979D777}" scale="130" showPageBreaks="1" showGridLines="0" printArea="1">
      <selection activeCell="A8" sqref="A8"/>
      <pageMargins left="0.39370078740157483" right="0.31496062992125984" top="0.56000000000000005" bottom="0.23622047244094491" header="0.31496062992125984" footer="0.52"/>
      <printOptions horizontalCentered="1"/>
      <pageSetup scale="95" orientation="portrait" horizontalDpi="300" verticalDpi="300" r:id="rId4"/>
      <headerFooter>
        <oddFooter>&amp;C&amp;"Arial,Normal"&amp;10 3</oddFooter>
      </headerFooter>
    </customSheetView>
    <customSheetView guid="{71559C21-C975-4D9B-95FB-51665876E8DF}" showGridLines="0" topLeftCell="B19">
      <selection activeCell="G40" sqref="G40"/>
      <pageMargins left="0.56000000000000005" right="0.32" top="0.56000000000000005" bottom="0.64" header="0.31496062992126" footer="0.16"/>
      <printOptions horizontalCentered="1"/>
      <pageSetup scale="76" orientation="portrait" horizontalDpi="300" verticalDpi="300" r:id="rId5"/>
    </customSheetView>
    <customSheetView guid="{48909D50-994C-4A4A-AFD8-BA27A5473E3B}" showPageBreaks="1" showGridLines="0" printArea="1" topLeftCell="A16">
      <selection activeCell="B38" sqref="B38"/>
      <pageMargins left="0.56000000000000005" right="0.32" top="0.56000000000000005" bottom="0.64" header="0.31496062992126" footer="0.16"/>
      <printOptions horizontalCentered="1"/>
      <pageSetup scale="76" orientation="portrait" horizontalDpi="300" verticalDpi="300" r:id="rId6"/>
    </customSheetView>
    <customSheetView guid="{9516BC4A-61B8-463E-930E-FB6B18FB19FB}" showPageBreaks="1" showGridLines="0" fitToPage="1" printArea="1">
      <selection activeCell="A10" sqref="A10"/>
      <pageMargins left="0.56000000000000005" right="0.32" top="0.56000000000000005" bottom="0.64" header="0.31496062992126" footer="0.16"/>
      <printOptions horizontalCentered="1"/>
      <pageSetup scale="92" orientation="portrait" r:id="rId7"/>
    </customSheetView>
    <customSheetView guid="{870D5162-64E5-47A5-815C-7737EEA6167C}" showPageBreaks="1" showGridLines="0" printArea="1" topLeftCell="A43">
      <selection activeCell="D68" sqref="D68:F69"/>
      <pageMargins left="0.56000000000000005" right="0.32" top="0.56000000000000005" bottom="0.64" header="0.31496062992126" footer="0.16"/>
      <printOptions horizontalCentered="1"/>
      <pageSetup scale="76" orientation="portrait" horizontalDpi="300" verticalDpi="300" r:id="rId8"/>
    </customSheetView>
  </customSheetViews>
  <mergeCells count="6">
    <mergeCell ref="A2:F2"/>
    <mergeCell ref="A1:F1"/>
    <mergeCell ref="A47:F47"/>
    <mergeCell ref="A6:F6"/>
    <mergeCell ref="A9:F9"/>
    <mergeCell ref="A3:F3"/>
  </mergeCells>
  <printOptions horizontalCentered="1"/>
  <pageMargins left="0.56000000000000005" right="0.32" top="0.56000000000000005" bottom="0.64" header="0.31496062992126" footer="0.16"/>
  <pageSetup scale="76" orientation="portrait" horizontalDpi="300" verticalDpi="300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B1:Q33"/>
  <sheetViews>
    <sheetView showGridLines="0" zoomScaleNormal="100" zoomScaleSheetLayoutView="100" workbookViewId="0">
      <selection activeCell="B36" sqref="B36"/>
    </sheetView>
  </sheetViews>
  <sheetFormatPr defaultColWidth="11.42578125" defaultRowHeight="12.75"/>
  <cols>
    <col min="1" max="1" width="3.5703125" style="1" customWidth="1"/>
    <col min="2" max="2" width="31.28515625" style="1" customWidth="1"/>
    <col min="3" max="3" width="8" style="1" customWidth="1"/>
    <col min="4" max="5" width="4.42578125" style="1" customWidth="1"/>
    <col min="6" max="6" width="12" style="1" customWidth="1"/>
    <col min="7" max="7" width="3" style="1" customWidth="1"/>
    <col min="8" max="8" width="13.42578125" style="1" customWidth="1"/>
    <col min="9" max="9" width="3.28515625" style="1" customWidth="1"/>
    <col min="10" max="10" width="10.85546875" style="1" customWidth="1"/>
    <col min="11" max="11" width="2.42578125" style="1" customWidth="1"/>
    <col min="12" max="12" width="14.42578125" style="1" customWidth="1"/>
    <col min="13" max="13" width="2" style="1" customWidth="1"/>
    <col min="14" max="14" width="14.28515625" style="1" customWidth="1"/>
    <col min="15" max="16384" width="11.42578125" style="1"/>
  </cols>
  <sheetData>
    <row r="1" spans="2:17">
      <c r="B1" s="215" t="s">
        <v>66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2:17">
      <c r="B2" s="215" t="s">
        <v>51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</row>
    <row r="3" spans="2:17">
      <c r="B3" s="215" t="str">
        <f>BG!A3</f>
        <v>(Compañía Salvadoreña, Subsidiaria de Inversiones Financieras Atlántida, S.A.)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</row>
    <row r="4" spans="2:17">
      <c r="B4" s="87" t="s">
        <v>52</v>
      </c>
      <c r="C4" s="87"/>
      <c r="D4" s="23"/>
      <c r="E4" s="207"/>
      <c r="F4" s="23"/>
      <c r="G4" s="23"/>
      <c r="H4" s="23"/>
      <c r="I4" s="101"/>
      <c r="J4" s="101"/>
      <c r="K4" s="23"/>
      <c r="L4" s="23"/>
      <c r="M4" s="23"/>
      <c r="N4" s="23"/>
    </row>
    <row r="5" spans="2:17">
      <c r="B5" s="59"/>
      <c r="C5" s="207"/>
      <c r="D5" s="59"/>
      <c r="E5" s="207"/>
      <c r="F5" s="59"/>
      <c r="G5" s="59"/>
      <c r="H5" s="59"/>
      <c r="I5" s="101"/>
      <c r="J5" s="101"/>
      <c r="K5" s="59"/>
      <c r="L5" s="59"/>
      <c r="M5" s="59"/>
      <c r="N5" s="59"/>
    </row>
    <row r="6" spans="2:17">
      <c r="B6" s="215" t="s">
        <v>160</v>
      </c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Q6" s="183" t="s">
        <v>73</v>
      </c>
    </row>
    <row r="7" spans="2:17" ht="23.25" customHeight="1">
      <c r="B7" s="132" t="s">
        <v>157</v>
      </c>
      <c r="C7" s="102"/>
      <c r="D7" s="183"/>
      <c r="E7" s="207"/>
      <c r="F7" s="183"/>
      <c r="G7" s="183"/>
      <c r="H7" s="183"/>
      <c r="I7" s="183"/>
      <c r="J7" s="183"/>
      <c r="K7" s="183"/>
      <c r="L7" s="183"/>
      <c r="M7" s="183"/>
      <c r="N7" s="183"/>
      <c r="Q7" s="183" t="s">
        <v>73</v>
      </c>
    </row>
    <row r="8" spans="2:17" s="37" customFormat="1" ht="26.45" customHeight="1" thickBot="1">
      <c r="B8" s="217" t="str">
        <f>BG!A8</f>
        <v>(Expresado en Miles de Dólares de los Estados Unidos de América)</v>
      </c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</row>
    <row r="9" spans="2:17" ht="27.2" customHeight="1" thickTop="1"/>
    <row r="10" spans="2:17" ht="25.5">
      <c r="D10" s="211" t="s">
        <v>65</v>
      </c>
      <c r="E10" s="211"/>
      <c r="F10" s="32" t="s">
        <v>121</v>
      </c>
      <c r="G10" s="32"/>
      <c r="H10" s="5" t="s">
        <v>37</v>
      </c>
      <c r="I10" s="5"/>
      <c r="J10" s="5" t="s">
        <v>72</v>
      </c>
      <c r="K10" s="6"/>
      <c r="L10" s="32" t="s">
        <v>48</v>
      </c>
      <c r="M10" s="40"/>
      <c r="N10" s="5" t="s">
        <v>28</v>
      </c>
    </row>
    <row r="11" spans="2:17">
      <c r="M11" s="41"/>
    </row>
    <row r="12" spans="2:17">
      <c r="B12" s="1" t="s">
        <v>75</v>
      </c>
      <c r="D12" s="209"/>
      <c r="E12" s="209"/>
      <c r="F12" s="114">
        <v>460</v>
      </c>
      <c r="G12" s="119"/>
      <c r="H12" s="114">
        <v>42</v>
      </c>
      <c r="I12" s="29"/>
      <c r="J12" s="114">
        <v>11</v>
      </c>
      <c r="K12" s="26"/>
      <c r="L12" s="114">
        <v>-50</v>
      </c>
      <c r="M12" s="90"/>
      <c r="N12" s="114">
        <f>SUM(F12:L12)</f>
        <v>463</v>
      </c>
    </row>
    <row r="13" spans="2:17">
      <c r="B13" s="1" t="s">
        <v>103</v>
      </c>
      <c r="D13" s="210"/>
      <c r="E13" s="210"/>
      <c r="F13" s="114">
        <v>0</v>
      </c>
      <c r="G13" s="119"/>
      <c r="H13" s="114">
        <v>0</v>
      </c>
      <c r="I13" s="29"/>
      <c r="J13" s="114">
        <v>2</v>
      </c>
      <c r="K13" s="26"/>
      <c r="L13" s="114">
        <v>0</v>
      </c>
      <c r="M13" s="90"/>
      <c r="N13" s="114">
        <f>SUM(F13:L13)</f>
        <v>2</v>
      </c>
    </row>
    <row r="14" spans="2:17">
      <c r="B14" s="1" t="s">
        <v>38</v>
      </c>
      <c r="D14" s="210"/>
      <c r="E14" s="210"/>
      <c r="F14" s="111">
        <v>0</v>
      </c>
      <c r="G14" s="119"/>
      <c r="H14" s="111">
        <v>0</v>
      </c>
      <c r="I14" s="29"/>
      <c r="J14" s="114">
        <v>0</v>
      </c>
      <c r="K14" s="26"/>
      <c r="L14" s="111">
        <f>ER!$F$35</f>
        <v>-136</v>
      </c>
      <c r="M14" s="90"/>
      <c r="N14" s="111">
        <f>SUM(F14:L14)</f>
        <v>-136</v>
      </c>
    </row>
    <row r="15" spans="2:17" ht="13.5" thickBot="1">
      <c r="B15" s="4" t="s">
        <v>74</v>
      </c>
      <c r="C15" s="4"/>
      <c r="D15" s="210"/>
      <c r="E15" s="210"/>
      <c r="F15" s="118">
        <f>SUM(F12:F14)</f>
        <v>460</v>
      </c>
      <c r="G15" s="120"/>
      <c r="H15" s="118">
        <f>SUM(H12:H14)</f>
        <v>42</v>
      </c>
      <c r="I15" s="29"/>
      <c r="J15" s="118">
        <f>SUM(J12:J14)</f>
        <v>13</v>
      </c>
      <c r="K15" s="92"/>
      <c r="L15" s="118">
        <f>SUM(L12:L14)</f>
        <v>-186</v>
      </c>
      <c r="M15" s="93">
        <v>0</v>
      </c>
      <c r="N15" s="118">
        <f>SUM(N12:N14)</f>
        <v>329</v>
      </c>
    </row>
    <row r="16" spans="2:17" ht="13.5" thickTop="1">
      <c r="D16" s="210"/>
      <c r="E16" s="210"/>
      <c r="F16" s="119"/>
      <c r="G16" s="119"/>
      <c r="H16" s="119"/>
      <c r="I16" s="89"/>
      <c r="J16" s="89"/>
      <c r="K16" s="26"/>
      <c r="L16" s="26"/>
      <c r="M16" s="94"/>
      <c r="N16" s="26"/>
    </row>
    <row r="17" spans="2:14">
      <c r="B17" s="1" t="s">
        <v>144</v>
      </c>
      <c r="D17" s="210">
        <v>10</v>
      </c>
      <c r="E17" s="210"/>
      <c r="F17" s="119">
        <v>660</v>
      </c>
      <c r="G17" s="119"/>
      <c r="H17" s="119">
        <v>42</v>
      </c>
      <c r="I17" s="119"/>
      <c r="J17" s="119">
        <v>13</v>
      </c>
      <c r="K17" s="64"/>
      <c r="L17" s="64">
        <f>+ER!$D$36</f>
        <v>-304</v>
      </c>
      <c r="M17" s="121"/>
      <c r="N17" s="114">
        <f>SUM(F17:L17)</f>
        <v>411</v>
      </c>
    </row>
    <row r="18" spans="2:14">
      <c r="B18" s="1" t="s">
        <v>103</v>
      </c>
      <c r="D18" s="210"/>
      <c r="E18" s="210"/>
      <c r="F18" s="114">
        <v>0</v>
      </c>
      <c r="G18" s="114"/>
      <c r="H18" s="114">
        <v>0</v>
      </c>
      <c r="I18" s="114"/>
      <c r="J18" s="114">
        <v>0</v>
      </c>
      <c r="K18" s="114"/>
      <c r="L18" s="114">
        <v>0</v>
      </c>
      <c r="M18" s="121"/>
      <c r="N18" s="114">
        <f>SUM(F18:L18)</f>
        <v>0</v>
      </c>
    </row>
    <row r="19" spans="2:14">
      <c r="B19" s="1" t="s">
        <v>38</v>
      </c>
      <c r="D19" s="210"/>
      <c r="E19" s="210"/>
      <c r="F19" s="111">
        <v>0</v>
      </c>
      <c r="G19" s="119"/>
      <c r="H19" s="111">
        <v>0</v>
      </c>
      <c r="I19" s="114"/>
      <c r="J19" s="114">
        <v>0</v>
      </c>
      <c r="K19" s="114"/>
      <c r="L19" s="192">
        <f>+ER!$D$35</f>
        <v>-142</v>
      </c>
      <c r="M19" s="200"/>
      <c r="N19" s="192">
        <f>SUM(F19:L19)</f>
        <v>-142</v>
      </c>
    </row>
    <row r="20" spans="2:14" ht="13.5" thickBot="1">
      <c r="B20" s="4" t="s">
        <v>145</v>
      </c>
      <c r="C20" s="4"/>
      <c r="D20" s="210">
        <v>10</v>
      </c>
      <c r="E20" s="210"/>
      <c r="F20" s="118">
        <f>SUM(F17:F19)</f>
        <v>660</v>
      </c>
      <c r="G20" s="120"/>
      <c r="H20" s="118">
        <f>SUM(H17:H19)</f>
        <v>42</v>
      </c>
      <c r="I20" s="114"/>
      <c r="J20" s="118">
        <f>SUM(J17:J19)</f>
        <v>13</v>
      </c>
      <c r="K20" s="120"/>
      <c r="L20" s="201">
        <f>SUM(L17:L19)</f>
        <v>-446</v>
      </c>
      <c r="M20" s="202"/>
      <c r="N20" s="201">
        <f>SUM(N17:N19)</f>
        <v>269</v>
      </c>
    </row>
    <row r="21" spans="2:14" ht="13.5" thickTop="1">
      <c r="B21" s="4"/>
      <c r="C21" s="4"/>
      <c r="D21" s="210"/>
      <c r="E21" s="210"/>
      <c r="F21" s="114"/>
      <c r="G21" s="120"/>
      <c r="H21" s="114"/>
      <c r="I21" s="114"/>
      <c r="J21" s="114"/>
      <c r="K21" s="120"/>
      <c r="L21" s="114"/>
      <c r="M21" s="122"/>
      <c r="N21" s="114"/>
    </row>
    <row r="22" spans="2:14">
      <c r="B22" s="4"/>
      <c r="C22" s="4"/>
      <c r="F22" s="29"/>
      <c r="G22" s="91"/>
      <c r="H22" s="29"/>
      <c r="I22" s="29"/>
      <c r="J22" s="29"/>
      <c r="K22" s="91"/>
      <c r="L22" s="29"/>
      <c r="M22" s="95"/>
      <c r="N22" s="29"/>
    </row>
    <row r="23" spans="2:14">
      <c r="F23" s="33"/>
      <c r="G23" s="33"/>
      <c r="H23" s="33"/>
      <c r="I23" s="33"/>
      <c r="J23" s="33"/>
      <c r="K23" s="12"/>
      <c r="L23" s="33"/>
      <c r="M23" s="12"/>
      <c r="N23" s="33"/>
    </row>
    <row r="24" spans="2:14">
      <c r="B24" s="130" t="s">
        <v>152</v>
      </c>
      <c r="C24" s="130"/>
      <c r="D24" s="130"/>
      <c r="E24" s="130"/>
      <c r="F24" s="130"/>
      <c r="G24" s="130"/>
      <c r="H24" s="130"/>
      <c r="I24" s="103"/>
      <c r="J24" s="103"/>
      <c r="K24" s="30"/>
      <c r="L24" s="38"/>
      <c r="M24" s="39"/>
      <c r="N24" s="38"/>
    </row>
    <row r="25" spans="2:14" ht="13.5" thickBot="1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</row>
    <row r="26" spans="2:14" ht="13.5" thickTop="1"/>
    <row r="28" spans="2:14">
      <c r="B28" s="191" t="s">
        <v>154</v>
      </c>
      <c r="C28" s="191"/>
      <c r="L28" s="218" t="s">
        <v>42</v>
      </c>
      <c r="M28" s="218"/>
      <c r="N28" s="218"/>
    </row>
    <row r="29" spans="2:14">
      <c r="B29" s="16" t="s">
        <v>39</v>
      </c>
      <c r="C29" s="16"/>
      <c r="D29" s="17"/>
      <c r="E29" s="17"/>
      <c r="L29" s="214" t="s">
        <v>40</v>
      </c>
      <c r="M29" s="214"/>
      <c r="N29" s="214"/>
    </row>
    <row r="30" spans="2:14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2:14">
      <c r="B32" s="15" t="s">
        <v>43</v>
      </c>
      <c r="C32" s="208"/>
      <c r="D32" s="20"/>
      <c r="E32" s="20"/>
      <c r="M32" s="151" t="s">
        <v>142</v>
      </c>
      <c r="N32" s="151"/>
    </row>
    <row r="33" spans="2:13">
      <c r="B33" s="16" t="s">
        <v>41</v>
      </c>
      <c r="C33" s="16"/>
      <c r="D33" s="17"/>
      <c r="E33" s="17"/>
      <c r="L33" s="18"/>
      <c r="M33" s="187" t="s">
        <v>161</v>
      </c>
    </row>
  </sheetData>
  <customSheetViews>
    <customSheetView guid="{6706F2BD-0159-441A-BB0C-0190BB90E733}" showPageBreaks="1" showGridLines="0" printArea="1" topLeftCell="A13">
      <selection activeCell="L36" sqref="L36"/>
      <pageMargins left="0.56999999999999995" right="0.23" top="0.75" bottom="0.31" header="0.3" footer="0.16"/>
      <printOptions horizontalCentered="1"/>
      <pageSetup scale="78" orientation="portrait" r:id="rId1"/>
    </customSheetView>
    <customSheetView guid="{35752132-581D-4525-8404-9DBC68ECECD0}" showGridLines="0" printArea="1" topLeftCell="A7">
      <selection activeCell="B26" sqref="B26"/>
      <pageMargins left="0.56999999999999995" right="0.23" top="0.75" bottom="0.31" header="0.3" footer="0.16"/>
      <printOptions horizontalCentered="1"/>
      <pageSetup scale="78" orientation="portrait" r:id="rId2"/>
    </customSheetView>
    <customSheetView guid="{C8AD2ADA-0C5B-4B14-8F3B-09CA9686B98F}" showPageBreaks="1" showGridLines="0" printArea="1" topLeftCell="A7">
      <selection activeCell="G30" sqref="G30"/>
      <pageMargins left="0.56999999999999995" right="0.23" top="0.75" bottom="0.31" header="0.3" footer="0.16"/>
      <printOptions horizontalCentered="1"/>
      <pageSetup scale="78" orientation="portrait" r:id="rId3"/>
    </customSheetView>
    <customSheetView guid="{ADA76145-A2CE-4B80-BAA5-DF6F3979D777}" showPageBreaks="1" showGridLines="0" printArea="1" topLeftCell="A13">
      <selection activeCell="H25" sqref="H25"/>
      <pageMargins left="0.39370078740157483" right="0.23622047244094491" top="0.74803149606299213" bottom="0.31496062992125984" header="0.31496062992125984" footer="0.75"/>
      <printOptions horizontalCentered="1"/>
      <pageSetup scale="85" orientation="portrait" horizontalDpi="300" verticalDpi="300" r:id="rId4"/>
      <headerFooter>
        <oddFooter>&amp;C&amp;"Arial,Normal"&amp;10 4</oddFooter>
      </headerFooter>
    </customSheetView>
    <customSheetView guid="{71559C21-C975-4D9B-95FB-51665876E8DF}" showGridLines="0" topLeftCell="B1">
      <selection activeCell="F22" sqref="F22"/>
      <pageMargins left="0.56999999999999995" right="0.23" top="0.75" bottom="0.31" header="0.3" footer="0.16"/>
      <printOptions horizontalCentered="1"/>
      <pageSetup scale="80" orientation="portrait" r:id="rId5"/>
    </customSheetView>
    <customSheetView guid="{48909D50-994C-4A4A-AFD8-BA27A5473E3B}" showPageBreaks="1" showGridLines="0" printArea="1" topLeftCell="A22">
      <selection activeCell="D32" sqref="D32"/>
      <pageMargins left="0.56999999999999995" right="0.23" top="0.75" bottom="0.31" header="0.3" footer="0.16"/>
      <printOptions horizontalCentered="1"/>
      <pageSetup scale="80" orientation="portrait" r:id="rId6"/>
    </customSheetView>
    <customSheetView guid="{9516BC4A-61B8-463E-930E-FB6B18FB19FB}" showPageBreaks="1" showGridLines="0" fitToPage="1" printArea="1" topLeftCell="A12">
      <selection sqref="A1:K35"/>
      <pageMargins left="0.56999999999999995" right="0.23" top="0.75" bottom="0.31" header="0.3" footer="0.16"/>
      <printOptions horizontalCentered="1"/>
      <pageSetup scale="77" orientation="portrait" r:id="rId7"/>
    </customSheetView>
    <customSheetView guid="{870D5162-64E5-47A5-815C-7737EEA6167C}" showPageBreaks="1" showGridLines="0" printArea="1" topLeftCell="C37">
      <selection activeCell="K45" sqref="K45:K46"/>
      <pageMargins left="0.56999999999999995" right="0.23" top="0.75" bottom="0.31" header="0.3" footer="0.16"/>
      <printOptions horizontalCentered="1"/>
      <pageSetup scale="78" orientation="portrait" r:id="rId8"/>
    </customSheetView>
  </customSheetViews>
  <mergeCells count="7">
    <mergeCell ref="L29:N29"/>
    <mergeCell ref="B8:N8"/>
    <mergeCell ref="B1:N1"/>
    <mergeCell ref="B2:N2"/>
    <mergeCell ref="B3:N3"/>
    <mergeCell ref="B6:N6"/>
    <mergeCell ref="L28:N28"/>
  </mergeCells>
  <printOptions horizontalCentered="1"/>
  <pageMargins left="0.56999999999999995" right="0.23" top="0.75" bottom="0.31" header="0.3" footer="0.16"/>
  <pageSetup scale="78"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G61"/>
  <sheetViews>
    <sheetView showGridLines="0" zoomScale="90" zoomScaleNormal="140" zoomScaleSheetLayoutView="100" workbookViewId="0">
      <selection activeCell="A56" sqref="A56"/>
    </sheetView>
  </sheetViews>
  <sheetFormatPr defaultColWidth="11.42578125" defaultRowHeight="12.75"/>
  <cols>
    <col min="1" max="1" width="64.28515625" style="1" customWidth="1"/>
    <col min="2" max="2" width="12.28515625" style="1" customWidth="1"/>
    <col min="3" max="3" width="9.7109375" style="1" customWidth="1"/>
    <col min="4" max="4" width="4" style="1" customWidth="1"/>
    <col min="5" max="5" width="8.42578125" style="1" customWidth="1"/>
    <col min="6" max="16384" width="11.42578125" style="1"/>
  </cols>
  <sheetData>
    <row r="1" spans="1:6">
      <c r="A1" s="215" t="s">
        <v>66</v>
      </c>
      <c r="B1" s="215"/>
      <c r="C1" s="215"/>
      <c r="D1" s="215"/>
      <c r="E1" s="215"/>
    </row>
    <row r="2" spans="1:6">
      <c r="A2" s="215" t="s">
        <v>51</v>
      </c>
      <c r="B2" s="215"/>
      <c r="C2" s="215"/>
      <c r="D2" s="215"/>
      <c r="E2" s="215"/>
    </row>
    <row r="3" spans="1:6">
      <c r="A3" s="215" t="str">
        <f>ER!A3</f>
        <v>(Compañía Salvadoreña, Subsidiaria de Inversiones Financieras Atlántida, S.A.)</v>
      </c>
      <c r="B3" s="215"/>
      <c r="C3" s="215"/>
      <c r="D3" s="215"/>
      <c r="E3" s="215"/>
    </row>
    <row r="4" spans="1:6">
      <c r="A4" s="87" t="s">
        <v>52</v>
      </c>
      <c r="B4" s="59"/>
      <c r="C4" s="59"/>
      <c r="D4" s="59"/>
      <c r="E4" s="59"/>
    </row>
    <row r="5" spans="1:6">
      <c r="A5" s="23"/>
      <c r="B5" s="23"/>
      <c r="C5" s="23"/>
      <c r="D5" s="23"/>
      <c r="E5" s="23"/>
    </row>
    <row r="6" spans="1:6">
      <c r="A6" s="215" t="s">
        <v>162</v>
      </c>
      <c r="B6" s="215"/>
      <c r="C6" s="215"/>
      <c r="D6" s="215"/>
      <c r="E6" s="215"/>
    </row>
    <row r="7" spans="1:6">
      <c r="A7" s="23"/>
      <c r="B7" s="23"/>
      <c r="C7" s="23"/>
      <c r="D7" s="23"/>
      <c r="E7" s="23"/>
    </row>
    <row r="8" spans="1:6" ht="16.149999999999999" customHeight="1">
      <c r="A8" s="216" t="s">
        <v>157</v>
      </c>
      <c r="B8" s="216"/>
      <c r="C8" s="216"/>
      <c r="D8" s="216"/>
      <c r="E8" s="216"/>
    </row>
    <row r="9" spans="1:6" ht="7.7" customHeight="1">
      <c r="A9" s="36"/>
      <c r="B9" s="36"/>
      <c r="C9" s="36"/>
      <c r="D9" s="36"/>
      <c r="E9" s="36"/>
    </row>
    <row r="10" spans="1:6" ht="21.6" customHeight="1" thickBot="1">
      <c r="A10" s="217" t="s">
        <v>102</v>
      </c>
      <c r="B10" s="217"/>
      <c r="C10" s="217"/>
      <c r="D10" s="217"/>
      <c r="E10" s="217"/>
    </row>
    <row r="11" spans="1:6" ht="13.5" thickTop="1">
      <c r="A11" s="2"/>
    </row>
    <row r="12" spans="1:6">
      <c r="B12" s="81"/>
      <c r="C12" s="99">
        <v>2018</v>
      </c>
      <c r="D12" s="69"/>
      <c r="E12" s="99">
        <v>2017</v>
      </c>
    </row>
    <row r="13" spans="1:6">
      <c r="A13" s="203" t="s">
        <v>129</v>
      </c>
      <c r="C13" s="49"/>
      <c r="D13" s="49"/>
      <c r="E13" s="49"/>
    </row>
    <row r="14" spans="1:6">
      <c r="A14" s="204" t="s">
        <v>0</v>
      </c>
      <c r="C14" s="114">
        <v>82</v>
      </c>
      <c r="D14" s="64"/>
      <c r="E14" s="114">
        <v>41</v>
      </c>
      <c r="F14" s="50"/>
    </row>
    <row r="15" spans="1:6">
      <c r="A15" s="204" t="s">
        <v>1</v>
      </c>
      <c r="C15" s="114">
        <v>5</v>
      </c>
      <c r="D15" s="64"/>
      <c r="E15" s="114">
        <v>6</v>
      </c>
    </row>
    <row r="16" spans="1:6">
      <c r="A16" s="204" t="s">
        <v>87</v>
      </c>
      <c r="C16" s="114"/>
      <c r="D16" s="64"/>
      <c r="E16" s="114"/>
    </row>
    <row r="17" spans="1:5">
      <c r="A17" s="205" t="s">
        <v>58</v>
      </c>
      <c r="C17" s="114">
        <v>-29</v>
      </c>
      <c r="D17" s="64"/>
      <c r="E17" s="114">
        <v>-28</v>
      </c>
    </row>
    <row r="18" spans="1:5">
      <c r="A18" s="205" t="s">
        <v>59</v>
      </c>
      <c r="C18" s="114">
        <v>-129</v>
      </c>
      <c r="D18" s="64"/>
      <c r="E18" s="114">
        <v>-90</v>
      </c>
    </row>
    <row r="19" spans="1:5">
      <c r="A19" s="205" t="s">
        <v>2</v>
      </c>
      <c r="C19" s="110">
        <v>-51</v>
      </c>
      <c r="D19" s="64"/>
      <c r="E19" s="114">
        <v>-42</v>
      </c>
    </row>
    <row r="20" spans="1:5">
      <c r="A20" s="205" t="s">
        <v>3</v>
      </c>
      <c r="C20" s="114">
        <v>-10</v>
      </c>
      <c r="D20" s="64"/>
      <c r="E20" s="114">
        <v>-3</v>
      </c>
    </row>
    <row r="21" spans="1:5">
      <c r="A21" s="205" t="s">
        <v>86</v>
      </c>
      <c r="C21" s="111">
        <v>-13</v>
      </c>
      <c r="D21" s="64"/>
      <c r="E21" s="111">
        <v>-11</v>
      </c>
    </row>
    <row r="22" spans="1:5" ht="17.25" customHeight="1">
      <c r="A22" s="206" t="s">
        <v>114</v>
      </c>
      <c r="C22" s="127">
        <f>SUM(C14:C21)</f>
        <v>-145</v>
      </c>
      <c r="D22" s="114"/>
      <c r="E22" s="127">
        <f>SUM(E14:E21)</f>
        <v>-127</v>
      </c>
    </row>
    <row r="23" spans="1:5">
      <c r="A23" s="203"/>
      <c r="C23" s="127"/>
      <c r="D23" s="64"/>
      <c r="E23" s="127"/>
    </row>
    <row r="24" spans="1:5">
      <c r="A24" s="203" t="s">
        <v>130</v>
      </c>
      <c r="C24" s="127"/>
      <c r="D24" s="64"/>
      <c r="E24" s="127"/>
    </row>
    <row r="25" spans="1:5">
      <c r="A25" s="25" t="s">
        <v>109</v>
      </c>
      <c r="C25" s="111">
        <v>-31</v>
      </c>
      <c r="D25" s="64"/>
      <c r="E25" s="111">
        <v>-0.97</v>
      </c>
    </row>
    <row r="26" spans="1:5" ht="17.25" customHeight="1">
      <c r="A26" s="4" t="s">
        <v>115</v>
      </c>
      <c r="C26" s="111">
        <f>+C25</f>
        <v>-31</v>
      </c>
      <c r="D26" s="175"/>
      <c r="E26" s="111">
        <f>SUM(E25)</f>
        <v>-0.97</v>
      </c>
    </row>
    <row r="27" spans="1:5">
      <c r="C27" s="62"/>
      <c r="D27" s="64"/>
      <c r="E27" s="62"/>
    </row>
    <row r="28" spans="1:5" hidden="1">
      <c r="A28" s="1" t="s">
        <v>50</v>
      </c>
      <c r="C28" s="127"/>
      <c r="D28" s="64"/>
      <c r="E28" s="127"/>
    </row>
    <row r="29" spans="1:5" hidden="1">
      <c r="A29" s="25" t="s">
        <v>4</v>
      </c>
      <c r="C29" s="111">
        <v>0</v>
      </c>
      <c r="D29" s="64"/>
      <c r="E29" s="111">
        <v>0</v>
      </c>
    </row>
    <row r="30" spans="1:5" hidden="1">
      <c r="A30" s="4" t="s">
        <v>64</v>
      </c>
      <c r="C30" s="111">
        <v>0</v>
      </c>
      <c r="D30" s="64"/>
      <c r="E30" s="111">
        <f>SUM(E29)</f>
        <v>0</v>
      </c>
    </row>
    <row r="31" spans="1:5" hidden="1">
      <c r="A31" s="4" t="s">
        <v>63</v>
      </c>
      <c r="C31" s="62"/>
      <c r="D31" s="62"/>
      <c r="E31" s="62"/>
    </row>
    <row r="32" spans="1:5">
      <c r="A32" s="1" t="s">
        <v>116</v>
      </c>
      <c r="C32" s="114">
        <f>+$C$22+$C$25</f>
        <v>-176</v>
      </c>
      <c r="D32" s="64"/>
      <c r="E32" s="114">
        <f>+$E$22+$E$25</f>
        <v>-127.97</v>
      </c>
    </row>
    <row r="33" spans="1:7">
      <c r="A33" s="1" t="s">
        <v>5</v>
      </c>
      <c r="C33" s="111">
        <f>+BG!$E$12</f>
        <v>243</v>
      </c>
      <c r="D33" s="64"/>
      <c r="E33" s="111">
        <v>321</v>
      </c>
    </row>
    <row r="34" spans="1:7" ht="13.5" thickBot="1">
      <c r="A34" s="81" t="s">
        <v>6</v>
      </c>
      <c r="C34" s="118">
        <f>SUM(C30:C33)</f>
        <v>67</v>
      </c>
      <c r="D34" s="175"/>
      <c r="E34" s="118">
        <f>+E33+E32</f>
        <v>193.03</v>
      </c>
      <c r="G34" s="52"/>
    </row>
    <row r="35" spans="1:7" ht="13.5" thickTop="1">
      <c r="C35" s="64"/>
      <c r="D35" s="64"/>
      <c r="E35" s="64"/>
    </row>
    <row r="36" spans="1:7">
      <c r="A36" s="203" t="s">
        <v>131</v>
      </c>
      <c r="C36" s="64"/>
      <c r="D36" s="64"/>
      <c r="E36" s="64"/>
    </row>
    <row r="37" spans="1:7">
      <c r="A37" s="1" t="s">
        <v>62</v>
      </c>
      <c r="C37" s="64"/>
      <c r="D37" s="64"/>
      <c r="E37" s="64"/>
    </row>
    <row r="38" spans="1:7">
      <c r="A38" s="25" t="s">
        <v>7</v>
      </c>
      <c r="C38" s="110">
        <f>+ER!$D$35</f>
        <v>-142</v>
      </c>
      <c r="D38" s="127"/>
      <c r="E38" s="114">
        <f>+ER!$F$35</f>
        <v>-136</v>
      </c>
    </row>
    <row r="39" spans="1:7">
      <c r="A39" s="126" t="s">
        <v>88</v>
      </c>
      <c r="C39" s="114"/>
      <c r="D39" s="127"/>
      <c r="E39" s="114"/>
    </row>
    <row r="40" spans="1:7">
      <c r="A40" s="125" t="s">
        <v>110</v>
      </c>
      <c r="C40" s="114">
        <v>10</v>
      </c>
      <c r="D40" s="127"/>
      <c r="E40" s="114">
        <v>13</v>
      </c>
    </row>
    <row r="41" spans="1:7">
      <c r="A41" s="56" t="s">
        <v>60</v>
      </c>
      <c r="C41" s="114"/>
      <c r="D41" s="127"/>
      <c r="E41" s="114"/>
      <c r="G41" s="86"/>
    </row>
    <row r="42" spans="1:7">
      <c r="A42" s="178" t="s">
        <v>117</v>
      </c>
      <c r="C42" s="114">
        <v>-1</v>
      </c>
      <c r="D42" s="127"/>
      <c r="E42" s="114">
        <v>-3</v>
      </c>
      <c r="G42" s="86"/>
    </row>
    <row r="43" spans="1:7" ht="15.75" customHeight="1">
      <c r="A43" s="179" t="s">
        <v>147</v>
      </c>
      <c r="C43" s="114">
        <v>5</v>
      </c>
      <c r="D43" s="127"/>
      <c r="E43" s="114">
        <v>-3</v>
      </c>
      <c r="G43" s="86"/>
    </row>
    <row r="44" spans="1:7">
      <c r="A44" s="178" t="s">
        <v>118</v>
      </c>
      <c r="C44" s="114">
        <v>-10</v>
      </c>
      <c r="D44" s="127"/>
      <c r="E44" s="114">
        <v>-1</v>
      </c>
    </row>
    <row r="45" spans="1:7">
      <c r="A45" s="178" t="s">
        <v>146</v>
      </c>
      <c r="C45" s="114">
        <v>-0.24</v>
      </c>
      <c r="D45" s="127"/>
      <c r="E45" s="114">
        <v>4</v>
      </c>
    </row>
    <row r="46" spans="1:7">
      <c r="A46" s="178" t="s">
        <v>148</v>
      </c>
      <c r="C46" s="114">
        <v>-7</v>
      </c>
      <c r="D46" s="127"/>
      <c r="E46" s="114">
        <v>0</v>
      </c>
    </row>
    <row r="47" spans="1:7">
      <c r="A47" s="178" t="s">
        <v>149</v>
      </c>
      <c r="C47" s="111">
        <v>-0.24</v>
      </c>
      <c r="D47" s="64"/>
      <c r="E47" s="111">
        <v>-1</v>
      </c>
    </row>
    <row r="48" spans="1:7" ht="16.7" customHeight="1" thickBot="1">
      <c r="A48" s="4" t="s">
        <v>114</v>
      </c>
      <c r="C48" s="118">
        <f>SUM(C38:C47)</f>
        <v>-145.48000000000002</v>
      </c>
      <c r="D48" s="64"/>
      <c r="E48" s="118">
        <f>SUM(E38:E47)</f>
        <v>-127</v>
      </c>
    </row>
    <row r="49" spans="1:6" ht="13.5" thickTop="1">
      <c r="A49" s="4"/>
      <c r="C49" s="27"/>
      <c r="D49" s="26"/>
      <c r="E49" s="27"/>
    </row>
    <row r="50" spans="1:6" ht="23.25" customHeight="1">
      <c r="A50" s="4"/>
      <c r="C50" s="27"/>
      <c r="D50" s="26"/>
      <c r="E50" s="27"/>
    </row>
    <row r="51" spans="1:6">
      <c r="A51" s="130" t="s">
        <v>152</v>
      </c>
      <c r="C51" s="53"/>
      <c r="D51" s="49"/>
      <c r="E51" s="53"/>
    </row>
    <row r="52" spans="1:6">
      <c r="A52" s="131"/>
      <c r="C52" s="53"/>
      <c r="D52" s="49"/>
      <c r="E52" s="53"/>
    </row>
    <row r="53" spans="1:6">
      <c r="B53" s="54"/>
      <c r="C53" s="54"/>
      <c r="D53" s="54"/>
      <c r="E53" s="54"/>
      <c r="F53" s="54"/>
    </row>
    <row r="54" spans="1:6" ht="13.5" thickBot="1">
      <c r="A54" s="31"/>
      <c r="B54" s="31"/>
      <c r="C54" s="57"/>
      <c r="D54" s="58"/>
      <c r="E54" s="58"/>
    </row>
    <row r="55" spans="1:6" ht="13.5" thickTop="1">
      <c r="C55" s="51"/>
      <c r="D55" s="49"/>
      <c r="E55" s="49"/>
    </row>
    <row r="56" spans="1:6">
      <c r="A56" s="191" t="s">
        <v>154</v>
      </c>
      <c r="B56" s="218" t="s">
        <v>42</v>
      </c>
      <c r="C56" s="218"/>
      <c r="D56" s="218"/>
      <c r="E56" s="218"/>
    </row>
    <row r="57" spans="1:6">
      <c r="A57" s="80" t="s">
        <v>61</v>
      </c>
      <c r="B57" s="214" t="s">
        <v>40</v>
      </c>
      <c r="C57" s="214"/>
      <c r="D57" s="214"/>
      <c r="E57" s="214"/>
    </row>
    <row r="58" spans="1:6">
      <c r="A58" s="80"/>
      <c r="B58" s="16"/>
      <c r="C58" s="18"/>
      <c r="D58" s="19"/>
      <c r="E58" s="19"/>
      <c r="F58" s="19"/>
    </row>
    <row r="59" spans="1:6">
      <c r="A59" s="79"/>
      <c r="B59" s="18"/>
      <c r="C59" s="18"/>
      <c r="D59" s="21"/>
      <c r="E59" s="21"/>
      <c r="F59" s="21"/>
    </row>
    <row r="60" spans="1:6">
      <c r="A60" s="79" t="s">
        <v>43</v>
      </c>
      <c r="B60" s="151"/>
      <c r="C60" s="151" t="s">
        <v>142</v>
      </c>
      <c r="E60" s="151"/>
      <c r="F60" s="20"/>
    </row>
    <row r="61" spans="1:6">
      <c r="A61" s="80" t="s">
        <v>57</v>
      </c>
      <c r="B61" s="187"/>
      <c r="C61" s="187" t="s">
        <v>163</v>
      </c>
      <c r="E61" s="187"/>
      <c r="F61" s="55"/>
    </row>
  </sheetData>
  <customSheetViews>
    <customSheetView guid="{6706F2BD-0159-441A-BB0C-0190BB90E733}" scale="90" showPageBreaks="1" showGridLines="0" printArea="1" hiddenRows="1" topLeftCell="A24">
      <selection activeCell="A56" sqref="A56"/>
      <pageMargins left="0.48" right="0.44" top="0.53" bottom="0.34" header="0.3" footer="0.3"/>
      <printOptions horizontalCentered="1"/>
      <pageSetup scale="85" orientation="portrait" r:id="rId1"/>
    </customSheetView>
    <customSheetView guid="{35752132-581D-4525-8404-9DBC68ECECD0}" scale="90" showGridLines="0" hiddenRows="1" topLeftCell="A38">
      <selection activeCell="A51" sqref="A51"/>
      <pageMargins left="0.48" right="0.44" top="0.53" bottom="0.34" header="0.3" footer="0.3"/>
      <printOptions horizontalCentered="1"/>
      <pageSetup scale="85" orientation="portrait" r:id="rId2"/>
    </customSheetView>
    <customSheetView guid="{C8AD2ADA-0C5B-4B14-8F3B-09CA9686B98F}" scale="90" showPageBreaks="1" showGridLines="0" printArea="1" hiddenRows="1" topLeftCell="A10">
      <selection activeCell="H23" sqref="H23"/>
      <pageMargins left="0.48" right="0.44" top="0.53" bottom="0.34" header="0.3" footer="0.3"/>
      <printOptions horizontalCentered="1"/>
      <pageSetup scale="85" orientation="portrait" r:id="rId3"/>
    </customSheetView>
    <customSheetView guid="{ADA76145-A2CE-4B80-BAA5-DF6F3979D777}" scale="120" showPageBreaks="1" showGridLines="0" printArea="1" topLeftCell="A43">
      <selection activeCell="A18" sqref="A18"/>
      <pageMargins left="0.47244094488188981" right="0.43307086614173229" top="0.76" bottom="0.19685039370078741" header="0.31496062992125984" footer="0.51181102362204722"/>
      <printOptions horizontalCentered="1"/>
      <pageSetup scale="85" orientation="portrait" horizontalDpi="300" verticalDpi="300" r:id="rId4"/>
      <headerFooter>
        <oddFooter>&amp;C&amp;"Arial,Normal"&amp;10 5</oddFooter>
      </headerFooter>
    </customSheetView>
    <customSheetView guid="{71559C21-C975-4D9B-95FB-51665876E8DF}" showGridLines="0" printArea="1">
      <selection activeCell="A39" sqref="A39"/>
      <pageMargins left="0.48" right="0.44" top="0.53" bottom="0.34" header="0.3" footer="0.3"/>
      <printOptions horizontalCentered="1"/>
      <pageSetup scale="85" orientation="portrait" r:id="rId5"/>
    </customSheetView>
    <customSheetView guid="{48909D50-994C-4A4A-AFD8-BA27A5473E3B}" showPageBreaks="1" showGridLines="0" printArea="1">
      <selection activeCell="A7" sqref="A7"/>
      <pageMargins left="0.48" right="0.44" top="0.53" bottom="0.34" header="0.3" footer="0.3"/>
      <printOptions horizontalCentered="1"/>
      <pageSetup scale="85" orientation="portrait" r:id="rId6"/>
    </customSheetView>
    <customSheetView guid="{9516BC4A-61B8-463E-930E-FB6B18FB19FB}" scale="90" showPageBreaks="1" showGridLines="0" printArea="1" hiddenRows="1" topLeftCell="A54">
      <selection sqref="A1:E63"/>
      <pageMargins left="0.48" right="0.44" top="0.53" bottom="0.34" header="0.3" footer="0.3"/>
      <printOptions horizontalCentered="1"/>
      <pageSetup scale="85" orientation="portrait" r:id="rId7"/>
    </customSheetView>
    <customSheetView guid="{870D5162-64E5-47A5-815C-7737EEA6167C}" scale="90" showPageBreaks="1" showGridLines="0" printArea="1" hiddenRows="1" topLeftCell="A38">
      <selection activeCell="C68" sqref="C68"/>
      <pageMargins left="0.48" right="0.44" top="0.53" bottom="0.34" header="0.3" footer="0.3"/>
      <printOptions horizontalCentered="1"/>
      <pageSetup scale="85" orientation="portrait" r:id="rId8"/>
    </customSheetView>
  </customSheetViews>
  <mergeCells count="8">
    <mergeCell ref="B56:E56"/>
    <mergeCell ref="B57:E57"/>
    <mergeCell ref="A1:E1"/>
    <mergeCell ref="A6:E6"/>
    <mergeCell ref="A8:E8"/>
    <mergeCell ref="A10:E10"/>
    <mergeCell ref="A2:E2"/>
    <mergeCell ref="A3:E3"/>
  </mergeCells>
  <printOptions horizontalCentered="1"/>
  <pageMargins left="0.48" right="0.44" top="0.53" bottom="0.34" header="0.3" footer="0.3"/>
  <pageSetup scale="85" orientation="portrait"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6"/>
  <sheetViews>
    <sheetView showGridLines="0" tabSelected="1" topLeftCell="A13" zoomScaleNormal="130" workbookViewId="0">
      <selection activeCell="A8" sqref="A8"/>
    </sheetView>
  </sheetViews>
  <sheetFormatPr defaultColWidth="11.5703125" defaultRowHeight="15"/>
  <cols>
    <col min="1" max="1" width="55.28515625" style="134" customWidth="1"/>
    <col min="2" max="2" width="8.28515625" style="134" customWidth="1"/>
    <col min="3" max="3" width="4.5703125" style="134" customWidth="1"/>
    <col min="4" max="4" width="10.42578125" style="134" customWidth="1"/>
    <col min="5" max="5" width="3" style="134" customWidth="1"/>
    <col min="6" max="6" width="11.28515625" style="134" customWidth="1"/>
    <col min="7" max="7" width="5.140625" style="134" customWidth="1"/>
    <col min="8" max="16384" width="11.5703125" style="134"/>
  </cols>
  <sheetData>
    <row r="1" spans="1:6">
      <c r="A1" s="133" t="s">
        <v>66</v>
      </c>
      <c r="B1" s="133"/>
      <c r="C1" s="133"/>
      <c r="D1" s="133"/>
      <c r="E1" s="133"/>
      <c r="F1" s="133"/>
    </row>
    <row r="2" spans="1:6">
      <c r="A2" s="133" t="s">
        <v>51</v>
      </c>
      <c r="B2" s="133"/>
      <c r="C2" s="133"/>
      <c r="D2" s="133"/>
      <c r="E2" s="133"/>
      <c r="F2" s="133"/>
    </row>
    <row r="3" spans="1:6">
      <c r="A3" s="133" t="str">
        <f>+FE!A3</f>
        <v>(Compañía Salvadoreña, Subsidiaria de Inversiones Financieras Atlántida, S.A.)</v>
      </c>
      <c r="B3" s="133"/>
      <c r="C3" s="133"/>
      <c r="D3" s="133"/>
      <c r="E3" s="133"/>
      <c r="F3" s="133"/>
    </row>
    <row r="4" spans="1:6">
      <c r="A4" s="135" t="s">
        <v>52</v>
      </c>
      <c r="B4" s="133"/>
      <c r="C4" s="133"/>
      <c r="D4" s="133"/>
      <c r="E4" s="133"/>
      <c r="F4" s="133"/>
    </row>
    <row r="5" spans="1:6">
      <c r="A5" s="133"/>
      <c r="B5" s="133"/>
      <c r="C5" s="133"/>
      <c r="D5" s="133"/>
      <c r="E5" s="133"/>
      <c r="F5" s="133"/>
    </row>
    <row r="6" spans="1:6">
      <c r="A6" s="133" t="s">
        <v>122</v>
      </c>
      <c r="B6" s="133"/>
      <c r="C6" s="133"/>
      <c r="D6" s="133"/>
      <c r="E6" s="133"/>
      <c r="F6" s="133"/>
    </row>
    <row r="7" spans="1:6">
      <c r="A7" s="133"/>
      <c r="B7" s="133"/>
      <c r="C7" s="133"/>
      <c r="D7" s="133"/>
      <c r="E7" s="133"/>
      <c r="F7" s="133"/>
    </row>
    <row r="8" spans="1:6">
      <c r="A8" s="136" t="str">
        <f>+BG!A7</f>
        <v>Al 30 de junio de 2018 (no auditado) y 31 de diciembre de 2017(auditado)</v>
      </c>
      <c r="B8" s="137"/>
      <c r="C8" s="137"/>
      <c r="D8" s="137"/>
      <c r="E8" s="137"/>
      <c r="F8" s="137"/>
    </row>
    <row r="9" spans="1:6">
      <c r="A9" s="133"/>
      <c r="B9" s="133"/>
      <c r="C9" s="133"/>
      <c r="D9" s="133"/>
      <c r="E9" s="133"/>
      <c r="F9" s="133"/>
    </row>
    <row r="10" spans="1:6">
      <c r="A10" s="137" t="s">
        <v>111</v>
      </c>
      <c r="B10" s="133"/>
      <c r="C10" s="133"/>
      <c r="D10" s="133"/>
      <c r="E10" s="133"/>
      <c r="F10" s="133"/>
    </row>
    <row r="11" spans="1:6" ht="15.75" thickBot="1">
      <c r="A11" s="138"/>
      <c r="B11" s="138"/>
      <c r="C11" s="138"/>
      <c r="D11" s="138"/>
      <c r="E11" s="138"/>
      <c r="F11" s="138"/>
    </row>
    <row r="12" spans="1:6" ht="15.75" thickTop="1"/>
    <row r="13" spans="1:6" ht="16.5">
      <c r="A13" s="139"/>
      <c r="B13" s="140" t="s">
        <v>65</v>
      </c>
      <c r="C13" s="139"/>
      <c r="D13" s="141">
        <v>2018</v>
      </c>
      <c r="E13" s="142"/>
      <c r="F13" s="141">
        <v>2017</v>
      </c>
    </row>
    <row r="14" spans="1:6">
      <c r="A14" s="143"/>
      <c r="B14" s="143"/>
      <c r="C14" s="143"/>
      <c r="D14" s="144"/>
      <c r="E14" s="144"/>
      <c r="F14" s="144"/>
    </row>
    <row r="15" spans="1:6">
      <c r="A15" s="139" t="s">
        <v>89</v>
      </c>
      <c r="B15" s="139"/>
      <c r="C15" s="139"/>
    </row>
    <row r="16" spans="1:6">
      <c r="A16" s="145" t="s">
        <v>90</v>
      </c>
      <c r="B16" s="139"/>
      <c r="C16" s="139"/>
    </row>
    <row r="17" spans="1:6">
      <c r="A17" s="146" t="s">
        <v>91</v>
      </c>
      <c r="B17" s="144"/>
      <c r="C17" s="144"/>
      <c r="D17" s="180">
        <v>3.5</v>
      </c>
      <c r="E17" s="181"/>
      <c r="F17" s="180">
        <v>4</v>
      </c>
    </row>
    <row r="18" spans="1:6">
      <c r="A18" s="146" t="s">
        <v>92</v>
      </c>
      <c r="B18" s="148">
        <v>12</v>
      </c>
      <c r="C18" s="144"/>
      <c r="D18" s="180">
        <v>5864</v>
      </c>
      <c r="E18" s="181"/>
      <c r="F18" s="180">
        <v>70</v>
      </c>
    </row>
    <row r="19" spans="1:6">
      <c r="A19" s="146" t="s">
        <v>93</v>
      </c>
      <c r="B19" s="148">
        <v>13</v>
      </c>
      <c r="C19" s="144"/>
      <c r="D19" s="180">
        <v>6189</v>
      </c>
      <c r="E19" s="181"/>
      <c r="F19" s="180">
        <v>81</v>
      </c>
    </row>
    <row r="20" spans="1:6">
      <c r="A20" s="146" t="s">
        <v>94</v>
      </c>
      <c r="B20" s="148">
        <v>14</v>
      </c>
      <c r="C20" s="144"/>
      <c r="D20" s="180">
        <v>6861</v>
      </c>
      <c r="E20" s="181"/>
      <c r="F20" s="180">
        <v>4677</v>
      </c>
    </row>
    <row r="21" spans="1:6">
      <c r="A21" s="146" t="s">
        <v>150</v>
      </c>
      <c r="C21" s="144"/>
      <c r="D21" s="180">
        <v>5003</v>
      </c>
      <c r="E21" s="181"/>
      <c r="F21" s="180">
        <v>0</v>
      </c>
    </row>
    <row r="22" spans="1:6" ht="15.75" thickBot="1">
      <c r="A22" s="139" t="s">
        <v>95</v>
      </c>
      <c r="B22" s="139"/>
      <c r="C22" s="139"/>
      <c r="D22" s="182">
        <f>SUM(D17:D21)</f>
        <v>23920.5</v>
      </c>
      <c r="E22" s="181"/>
      <c r="F22" s="182">
        <f>SUM(F17:F21)</f>
        <v>4832</v>
      </c>
    </row>
    <row r="23" spans="1:6" ht="15.75" thickTop="1">
      <c r="A23" s="139"/>
      <c r="B23" s="139"/>
      <c r="C23" s="139"/>
      <c r="D23" s="180"/>
      <c r="E23" s="181"/>
      <c r="F23" s="180"/>
    </row>
    <row r="24" spans="1:6">
      <c r="A24" s="139" t="s">
        <v>96</v>
      </c>
      <c r="B24" s="139"/>
      <c r="C24" s="139"/>
      <c r="D24" s="180"/>
      <c r="E24" s="181"/>
      <c r="F24" s="180"/>
    </row>
    <row r="25" spans="1:6">
      <c r="A25" s="145" t="s">
        <v>97</v>
      </c>
      <c r="B25" s="139"/>
      <c r="C25" s="139"/>
      <c r="D25" s="180"/>
      <c r="E25" s="181"/>
      <c r="F25" s="180"/>
    </row>
    <row r="26" spans="1:6">
      <c r="A26" s="146" t="s">
        <v>96</v>
      </c>
      <c r="B26" s="144"/>
      <c r="C26" s="144"/>
      <c r="D26" s="180">
        <v>4</v>
      </c>
      <c r="E26" s="181"/>
      <c r="F26" s="180">
        <v>4</v>
      </c>
    </row>
    <row r="27" spans="1:6">
      <c r="A27" s="146" t="s">
        <v>98</v>
      </c>
      <c r="B27" s="148">
        <v>12</v>
      </c>
      <c r="C27" s="144"/>
      <c r="D27" s="180">
        <v>5864</v>
      </c>
      <c r="E27" s="181"/>
      <c r="F27" s="180">
        <v>70</v>
      </c>
    </row>
    <row r="28" spans="1:6">
      <c r="A28" s="146" t="s">
        <v>99</v>
      </c>
      <c r="B28" s="148">
        <v>13</v>
      </c>
      <c r="C28" s="144"/>
      <c r="D28" s="180">
        <v>6189</v>
      </c>
      <c r="E28" s="181"/>
      <c r="F28" s="180">
        <v>81</v>
      </c>
    </row>
    <row r="29" spans="1:6">
      <c r="A29" s="146" t="s">
        <v>100</v>
      </c>
      <c r="B29" s="148">
        <v>14</v>
      </c>
      <c r="C29" s="144"/>
      <c r="D29" s="180">
        <v>6861</v>
      </c>
      <c r="E29" s="181"/>
      <c r="F29" s="180">
        <v>4677</v>
      </c>
    </row>
    <row r="30" spans="1:6">
      <c r="A30" s="146" t="s">
        <v>151</v>
      </c>
      <c r="C30" s="144"/>
      <c r="D30" s="180">
        <v>5003</v>
      </c>
      <c r="E30" s="181"/>
      <c r="F30" s="180">
        <f t="shared" ref="F30" si="0">+F21</f>
        <v>0</v>
      </c>
    </row>
    <row r="31" spans="1:6" ht="15.75" thickBot="1">
      <c r="A31" s="139" t="s">
        <v>101</v>
      </c>
      <c r="B31" s="139"/>
      <c r="C31" s="139"/>
      <c r="D31" s="182">
        <f>SUM(D26:D30)</f>
        <v>23921</v>
      </c>
      <c r="E31" s="181"/>
      <c r="F31" s="182">
        <f>SUM(F26:F30)</f>
        <v>4832</v>
      </c>
    </row>
    <row r="32" spans="1:6" ht="15.75" thickTop="1">
      <c r="A32" s="139"/>
      <c r="B32" s="139"/>
      <c r="C32" s="139"/>
      <c r="D32" s="176"/>
      <c r="E32" s="177"/>
      <c r="F32" s="176"/>
    </row>
    <row r="33" spans="1:8">
      <c r="A33" s="139"/>
      <c r="B33" s="139"/>
      <c r="C33" s="139"/>
      <c r="D33" s="176"/>
      <c r="E33" s="177"/>
      <c r="F33" s="176"/>
    </row>
    <row r="34" spans="1:8">
      <c r="A34" s="139"/>
      <c r="B34" s="139"/>
      <c r="C34" s="139"/>
      <c r="D34" s="176"/>
      <c r="E34" s="177"/>
      <c r="F34" s="176"/>
    </row>
    <row r="35" spans="1:8">
      <c r="A35" s="130" t="s">
        <v>152</v>
      </c>
      <c r="B35" s="139"/>
      <c r="C35" s="139"/>
      <c r="D35" s="176"/>
      <c r="E35" s="177"/>
      <c r="F35" s="176"/>
    </row>
    <row r="36" spans="1:8">
      <c r="A36" s="139"/>
      <c r="B36" s="139"/>
      <c r="C36" s="139"/>
      <c r="F36" s="147"/>
    </row>
    <row r="37" spans="1:8" ht="15.75" thickBot="1">
      <c r="A37" s="149"/>
      <c r="B37" s="149"/>
      <c r="C37" s="149"/>
      <c r="D37" s="149"/>
      <c r="E37" s="149"/>
      <c r="F37" s="149"/>
    </row>
    <row r="38" spans="1:8" ht="15.75" thickTop="1">
      <c r="A38" s="144"/>
      <c r="B38" s="144"/>
      <c r="C38" s="144"/>
      <c r="D38" s="144"/>
      <c r="E38" s="144"/>
      <c r="F38" s="144"/>
    </row>
    <row r="39" spans="1:8">
      <c r="A39" s="144"/>
      <c r="B39" s="144"/>
      <c r="C39" s="144"/>
      <c r="D39" s="144"/>
      <c r="E39" s="144"/>
      <c r="F39" s="144"/>
    </row>
    <row r="40" spans="1:8">
      <c r="A40" s="191" t="s">
        <v>154</v>
      </c>
      <c r="B40" s="150"/>
      <c r="C40" s="150"/>
      <c r="E40" s="151" t="s">
        <v>42</v>
      </c>
      <c r="F40" s="151"/>
      <c r="G40" s="151"/>
      <c r="H40" s="151"/>
    </row>
    <row r="41" spans="1:8">
      <c r="A41" s="152" t="s">
        <v>55</v>
      </c>
      <c r="B41" s="152"/>
      <c r="C41" s="153"/>
      <c r="E41" s="153" t="s">
        <v>40</v>
      </c>
      <c r="F41" s="153"/>
      <c r="G41" s="153"/>
      <c r="H41" s="153"/>
    </row>
    <row r="42" spans="1:8">
      <c r="A42" s="154"/>
      <c r="B42" s="154"/>
      <c r="C42" s="154"/>
      <c r="D42" s="153"/>
      <c r="E42" s="153"/>
      <c r="F42" s="153"/>
    </row>
    <row r="43" spans="1:8">
      <c r="A43" s="154"/>
      <c r="B43" s="154"/>
      <c r="C43" s="154"/>
      <c r="D43" s="153"/>
      <c r="E43" s="153"/>
      <c r="F43" s="153"/>
    </row>
    <row r="44" spans="1:8">
      <c r="A44" s="150" t="s">
        <v>43</v>
      </c>
      <c r="B44" s="150"/>
      <c r="C44" s="151"/>
      <c r="D44" s="151"/>
      <c r="E44" s="151" t="s">
        <v>142</v>
      </c>
      <c r="G44" s="151"/>
      <c r="H44" s="151"/>
    </row>
    <row r="45" spans="1:8">
      <c r="A45" s="152" t="s">
        <v>57</v>
      </c>
      <c r="B45" s="152"/>
      <c r="E45" s="187" t="s">
        <v>163</v>
      </c>
      <c r="G45" s="153"/>
      <c r="H45" s="153"/>
    </row>
    <row r="46" spans="1:8">
      <c r="E46" s="152"/>
    </row>
  </sheetData>
  <customSheetViews>
    <customSheetView guid="{6706F2BD-0159-441A-BB0C-0190BB90E733}" showGridLines="0" topLeftCell="A34">
      <selection activeCell="A59" sqref="A59"/>
      <pageMargins left="0.7" right="0.7" top="0.75" bottom="0.75" header="0.3" footer="0.3"/>
    </customSheetView>
    <customSheetView guid="{35752132-581D-4525-8404-9DBC68ECECD0}" showGridLines="0" topLeftCell="A19">
      <selection activeCell="A40" sqref="A40"/>
      <pageMargins left="0.7" right="0.7" top="0.75" bottom="0.75" header="0.3" footer="0.3"/>
    </customSheetView>
    <customSheetView guid="{C8AD2ADA-0C5B-4B14-8F3B-09CA9686B98F}" showGridLines="0">
      <selection activeCell="A9" sqref="A9"/>
      <pageMargins left="0.7" right="0.7" top="0.75" bottom="0.75" header="0.3" footer="0.3"/>
    </customSheetView>
    <customSheetView guid="{ADA76145-A2CE-4B80-BAA5-DF6F3979D777}" scale="130" showPageBreaks="1" showGridLines="0" printArea="1" topLeftCell="A4">
      <selection activeCell="J10" sqref="J10"/>
      <pageMargins left="0.39370078740157483" right="0.31496062992125984" top="0.65" bottom="0.16" header="0.31496062992125984" footer="0.66"/>
      <printOptions horizontalCentered="1"/>
      <pageSetup orientation="portrait" r:id="rId1"/>
      <headerFooter>
        <oddFooter>&amp;C&amp;"Arial,Normal"&amp;10 6</oddFooter>
      </headerFooter>
    </customSheetView>
    <customSheetView guid="{9516BC4A-61B8-463E-930E-FB6B18FB19FB}" showPageBreaks="1" showGridLines="0" fitToPage="1">
      <selection activeCell="B36" sqref="B36"/>
      <pageMargins left="0.7" right="0.7" top="0.75" bottom="0.75" header="0.3" footer="0.3"/>
      <pageSetup scale="91" orientation="portrait" r:id="rId2"/>
    </customSheetView>
    <customSheetView guid="{870D5162-64E5-47A5-815C-7737EEA6167C}" showGridLines="0" topLeftCell="A19">
      <selection activeCell="A34" sqref="A34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BG</vt:lpstr>
      <vt:lpstr>ER</vt:lpstr>
      <vt:lpstr>CP</vt:lpstr>
      <vt:lpstr>FE</vt:lpstr>
      <vt:lpstr>EOPB</vt:lpstr>
      <vt:lpstr>BG!Print_Area</vt:lpstr>
      <vt:lpstr>CP!Print_Area</vt:lpstr>
      <vt:lpstr>ER!Print_Area</vt:lpstr>
      <vt:lpstr>FE!Print_Area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</dc:creator>
  <cp:lastModifiedBy>Julio Cesar Alvarenga Fuentes</cp:lastModifiedBy>
  <cp:lastPrinted>2017-07-26T16:53:50Z</cp:lastPrinted>
  <dcterms:created xsi:type="dcterms:W3CDTF">2016-07-07T09:54:12Z</dcterms:created>
  <dcterms:modified xsi:type="dcterms:W3CDTF">2018-08-30T00:45:24Z</dcterms:modified>
</cp:coreProperties>
</file>